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DE - SETEMB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tec enf" sheetId="7" state="visible" r:id="rId8"/>
    <sheet name="condutores" sheetId="8" state="visible" r:id="rId9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<sst xmlns="http://schemas.openxmlformats.org/spreadsheetml/2006/main" count="4192" uniqueCount="427">
  <si>
    <t xml:space="preserve">SAMU - TARM/RO</t>
  </si>
  <si>
    <t xml:space="preserve">SETEMBRO 2025 - (carga horária 132hrs)</t>
  </si>
  <si>
    <t xml:space="preserve">COLABORADOR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</si>
  <si>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</si>
  <si>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</si>
  <si>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</si>
  <si>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</si>
  <si>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</si>
  <si>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</si>
  <si>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</si>
  <si>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*ELCIO LUIZ RUBLO (RO)</t>
  </si>
  <si>
    <t xml:space="preserve">M</t>
  </si>
  <si>
    <t xml:space="preserve">Mn2</t>
  </si>
  <si>
    <t xml:space="preserve">Mbh</t>
  </si>
  <si>
    <t xml:space="preserve">pn2</t>
  </si>
  <si>
    <t xml:space="preserve">p</t>
  </si>
  <si>
    <t xml:space="preserve">MONA OLIVEIRA DAICHOUM</t>
  </si>
  <si>
    <t xml:space="preserve">t</t>
  </si>
  <si>
    <t xml:space="preserve">P</t>
  </si>
  <si>
    <t xml:space="preserve">BH</t>
  </si>
  <si>
    <t xml:space="preserve">n</t>
  </si>
  <si>
    <t xml:space="preserve">n2</t>
  </si>
  <si>
    <t xml:space="preserve">Pn2</t>
  </si>
  <si>
    <t xml:space="preserve">*TATIANE GIMENEZ DE PAULI</t>
  </si>
  <si>
    <t xml:space="preserve">at</t>
  </si>
  <si>
    <t xml:space="preserve">Pat</t>
  </si>
  <si>
    <t xml:space="preserve">tat</t>
  </si>
  <si>
    <t xml:space="preserve">m</t>
  </si>
  <si>
    <t xml:space="preserve">*MONICA DE PAULA DA SILVA</t>
  </si>
  <si>
    <t xml:space="preserve">T</t>
  </si>
  <si>
    <t xml:space="preserve">ELIZENE GONZALES DE LIMA</t>
  </si>
  <si>
    <t xml:space="preserve">*URSULA UHLMANN</t>
  </si>
  <si>
    <t xml:space="preserve">tn2</t>
  </si>
  <si>
    <t xml:space="preserve">LETICIA ZANONI</t>
  </si>
  <si>
    <t xml:space="preserve">*CLEVERSON PASCOAL AGUDO</t>
  </si>
  <si>
    <t xml:space="preserve">pna</t>
  </si>
  <si>
    <t xml:space="preserve">GUSTAVO DE OLIVEIRA FIER</t>
  </si>
  <si>
    <t xml:space="preserve">RAFAEL MEIRA DE OLIVEIRA</t>
  </si>
  <si>
    <t xml:space="preserve">*BRUNA A ELIAS (LM)</t>
  </si>
  <si>
    <t xml:space="preserve">SERGIO AZEVEDO</t>
  </si>
  <si>
    <t xml:space="preserve">N</t>
  </si>
  <si>
    <t xml:space="preserve">tn</t>
  </si>
  <si>
    <t xml:space="preserve"> </t>
  </si>
  <si>
    <t xml:space="preserve">*EDMILSON GALDIANO</t>
  </si>
  <si>
    <t xml:space="preserve">*PAULO HENRIQUE GONÇALVES</t>
  </si>
  <si>
    <t xml:space="preserve">ELIZELI MOREIRA CASTELLON SOLER</t>
  </si>
  <si>
    <t xml:space="preserve">CAROLINA FURLAN</t>
  </si>
  <si>
    <t xml:space="preserve">VILMA KAWAZIRI</t>
  </si>
  <si>
    <t xml:space="preserve">nb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</si>
  <si>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</si>
  <si>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</si>
  <si>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</si>
  <si>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</si>
  <si>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*EVA ASSUMPÇÃO SILVA</t>
  </si>
  <si>
    <t xml:space="preserve">Nat</t>
  </si>
  <si>
    <t xml:space="preserve">FERIAS 22 - 26</t>
  </si>
  <si>
    <t xml:space="preserve">*MARCIO COELHO DA SILVA</t>
  </si>
  <si>
    <t xml:space="preserve">FERIAS 1 - 20</t>
  </si>
  <si>
    <t xml:space="preserve">*PEDRO P. PICOLOTO MARCHESIN</t>
  </si>
  <si>
    <t xml:space="preserve">*LUIZ FERNANDO F. MAFRA</t>
  </si>
  <si>
    <t xml:space="preserve">EDSON R. DE MATTOS</t>
  </si>
  <si>
    <t xml:space="preserve">VANESSA XAVIER MUNHOZ</t>
  </si>
  <si>
    <t xml:space="preserve">VANESSA MULLER</t>
  </si>
  <si>
    <t xml:space="preserve">*DAYANI DE MELO MOURA</t>
  </si>
  <si>
    <t xml:space="preserve">*FRANCISCO LUIZ GOMES</t>
  </si>
  <si>
    <t xml:space="preserve">*RAFAELA AKEMI NISHIYAMA</t>
  </si>
  <si>
    <t xml:space="preserve">*ALEXANDRE CAVALARI ROSA</t>
  </si>
  <si>
    <t xml:space="preserve">tN</t>
  </si>
  <si>
    <t xml:space="preserve">mN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</si>
  <si>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</si>
  <si>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</si>
  <si>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</si>
  <si>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</si>
  <si>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</si>
  <si>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</si>
  <si>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</si>
  <si>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</si>
  <si>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</si>
  <si>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</si>
  <si>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</si>
  <si>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SETEMBRO 132HRS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</si>
  <si>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</si>
  <si>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</si>
  <si>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</si>
  <si>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</si>
  <si>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leilão</t>
  </si>
  <si>
    <t xml:space="preserve">*RAFAELA</t>
  </si>
  <si>
    <t xml:space="preserve">2Nro, 5Nro, 25Ntarmr1, 29Ntarmr1</t>
  </si>
  <si>
    <t xml:space="preserve">16n 22n</t>
  </si>
  <si>
    <t xml:space="preserve">10nro 19nro</t>
  </si>
  <si>
    <t xml:space="preserve">pula</t>
  </si>
  <si>
    <t xml:space="preserve">*FRANCISCO</t>
  </si>
  <si>
    <t xml:space="preserve">1N, 29N   Raadio troca  10N, 23N</t>
  </si>
  <si>
    <t xml:space="preserve">19n 16ntroca</t>
  </si>
  <si>
    <t xml:space="preserve">*MONICA</t>
  </si>
  <si>
    <t xml:space="preserve">1mr2, 3mr2, 7mr1 7tr1, 9mr2, 12Tr1, 15mr2, 16tr1</t>
  </si>
  <si>
    <t xml:space="preserve">3 t r2, 4 t r2, 9 tr2, 10 t r2</t>
  </si>
  <si>
    <t xml:space="preserve">*PAULO</t>
  </si>
  <si>
    <t xml:space="preserve">2mr2 2tr1 5mr2 5tr1 8mr2 8tr1 17 mr2 17tr1</t>
  </si>
  <si>
    <t xml:space="preserve">11p 23p</t>
  </si>
  <si>
    <t xml:space="preserve">*PEDRO</t>
  </si>
  <si>
    <t xml:space="preserve">3n 30n 26ntroca 17ntroca</t>
  </si>
  <si>
    <t xml:space="preserve">6n2, 8n2, 12n2</t>
  </si>
  <si>
    <t xml:space="preserve">*DAYANI</t>
  </si>
  <si>
    <t xml:space="preserve">xxx</t>
  </si>
  <si>
    <t xml:space="preserve">*ELCIO</t>
  </si>
  <si>
    <t xml:space="preserve">13MR2, 13,Tr1, 14pro, 28pro, 4n2, 11n2</t>
  </si>
  <si>
    <t xml:space="preserve">13N2, 20PR2, 25N2</t>
  </si>
  <si>
    <t xml:space="preserve">MONA</t>
  </si>
  <si>
    <t xml:space="preserve">12N, 15N</t>
  </si>
  <si>
    <t xml:space="preserve">17n2, 18 tr2, 19n2, 20n2</t>
  </si>
  <si>
    <t xml:space="preserve">1tr2, 25tr2</t>
  </si>
  <si>
    <t xml:space="preserve">EDSON F</t>
  </si>
  <si>
    <t xml:space="preserve">02t. 05t, 08t, 17t</t>
  </si>
  <si>
    <t xml:space="preserve">12t 16t 23t 24t</t>
  </si>
  <si>
    <t xml:space="preserve">*BRUNA</t>
  </si>
  <si>
    <t xml:space="preserve">LUIZ FERNANDO</t>
  </si>
  <si>
    <t xml:space="preserve">VILMA</t>
  </si>
  <si>
    <t xml:space="preserve">18n 25n</t>
  </si>
  <si>
    <t xml:space="preserve">2n</t>
  </si>
  <si>
    <t xml:space="preserve">5n, 6n, 8n, 23n</t>
  </si>
  <si>
    <t xml:space="preserve">LETICIA</t>
  </si>
  <si>
    <t xml:space="preserve">5p 26p</t>
  </si>
  <si>
    <t xml:space="preserve">*ALEXANDRE</t>
  </si>
  <si>
    <t xml:space="preserve">11 e 26 R1 -- 22 e 2 rádio troca</t>
  </si>
  <si>
    <t xml:space="preserve">5M, 17M, 24M E 29M</t>
  </si>
  <si>
    <t xml:space="preserve">2tr2, 11tr2, 15tr2 E 26tr2</t>
  </si>
  <si>
    <t xml:space="preserve">1ntroca</t>
  </si>
  <si>
    <t xml:space="preserve">*MARCIO</t>
  </si>
  <si>
    <t xml:space="preserve">24n 27n2 26tr1, 26n2 29n2 30tr1 30n2</t>
  </si>
  <si>
    <t xml:space="preserve">*TATIANE</t>
  </si>
  <si>
    <t xml:space="preserve">4 mr2 e 4T r1; 9Tr1; 18 Mr2 e 18Tr1; 22 Mr2 e 22Tr1; 25Mr2</t>
  </si>
  <si>
    <t xml:space="preserve">19m 30m</t>
  </si>
  <si>
    <t xml:space="preserve">VANESSA X</t>
  </si>
  <si>
    <t xml:space="preserve">6n</t>
  </si>
  <si>
    <t xml:space="preserve">*EDMILSON</t>
  </si>
  <si>
    <t xml:space="preserve">3, 15, 23 29 TR1    -  11, 12,  23, 24 MR2</t>
  </si>
  <si>
    <t xml:space="preserve">2m, 8m, 26m</t>
  </si>
  <si>
    <t xml:space="preserve">*SERGIO</t>
  </si>
  <si>
    <t xml:space="preserve">8n, 17n, 14n2, 15n2, 28n2, 23n2</t>
  </si>
  <si>
    <t xml:space="preserve">02 NR2, 7 NR2, 24 NR2 E 30 tR2</t>
  </si>
  <si>
    <t xml:space="preserve">29 tr2 e 11 nr1 troca</t>
  </si>
  <si>
    <t xml:space="preserve">*URSULA</t>
  </si>
  <si>
    <t xml:space="preserve">1tr1, 1n2, 10m2, 10tr1, 19tr1, 25tr1, 26m2, 29m2</t>
  </si>
  <si>
    <t xml:space="preserve">3n2, 10n2, 26t tarm, 29t tarm</t>
  </si>
  <si>
    <t xml:space="preserve">EDSON</t>
  </si>
  <si>
    <t xml:space="preserve">19n</t>
  </si>
  <si>
    <t xml:space="preserve">CAROLINA</t>
  </si>
  <si>
    <t xml:space="preserve">GUSTAVO</t>
  </si>
  <si>
    <t xml:space="preserve">7p e 14p</t>
  </si>
  <si>
    <t xml:space="preserve">VANESSA M</t>
  </si>
  <si>
    <t xml:space="preserve">24t 29m</t>
  </si>
  <si>
    <t xml:space="preserve">*CLEVERSON</t>
  </si>
  <si>
    <t xml:space="preserve">11Tr1, 20Pr1, 22Tr1, 14pr2, 28pr2</t>
  </si>
  <si>
    <t xml:space="preserve">9n2, 16n2, 18n2, 22n2</t>
  </si>
  <si>
    <t xml:space="preserve">5tr2,  5n2, 8tr2, 17tr2,</t>
  </si>
  <si>
    <t xml:space="preserve">19tr2, </t>
  </si>
  <si>
    <t xml:space="preserve">ELIZELI </t>
  </si>
  <si>
    <t xml:space="preserve">29t</t>
  </si>
  <si>
    <t xml:space="preserve">ELIZENE</t>
  </si>
  <si>
    <t xml:space="preserve">MARCELLO</t>
  </si>
  <si>
    <t xml:space="preserve">EVA</t>
  </si>
  <si>
    <t xml:space="preserve">RAFAEL</t>
  </si>
  <si>
    <t xml:space="preserve">28p 7pr2</t>
  </si>
  <si>
    <t xml:space="preserve">16m</t>
  </si>
  <si>
    <t xml:space="preserve">MANHÃ - SETEMBRO 132HRS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</si>
  <si>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</si>
  <si>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</si>
  <si>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</si>
  <si>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</si>
  <si>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</si>
  <si>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</si>
  <si>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</si>
  <si>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SEGUNDA</t>
  </si>
  <si>
    <t xml:space="preserve">ELCIO</t>
  </si>
  <si>
    <t xml:space="preserve">ELIZENE G</t>
  </si>
  <si>
    <t xml:space="preserve">EDMILSON</t>
  </si>
  <si>
    <t xml:space="preserve">PAULO</t>
  </si>
  <si>
    <t xml:space="preserve">ELIZELI</t>
  </si>
  <si>
    <t xml:space="preserve">monica</t>
  </si>
  <si>
    <t xml:space="preserve">TERÇA</t>
  </si>
  <si>
    <t xml:space="preserve">TATIANE</t>
  </si>
  <si>
    <t xml:space="preserve">MONICA</t>
  </si>
  <si>
    <t xml:space="preserve">SERGIO</t>
  </si>
  <si>
    <t xml:space="preserve">edmilson</t>
  </si>
  <si>
    <t xml:space="preserve">paulo</t>
  </si>
  <si>
    <t xml:space="preserve">QUARTA</t>
  </si>
  <si>
    <t xml:space="preserve">URSULA</t>
  </si>
  <si>
    <t xml:space="preserve">CLEVERSON</t>
  </si>
  <si>
    <t xml:space="preserve">QUINTA</t>
  </si>
  <si>
    <t xml:space="preserve">vilma</t>
  </si>
  <si>
    <t xml:space="preserve">SEXTA</t>
  </si>
  <si>
    <t xml:space="preserve">leticia</t>
  </si>
  <si>
    <t xml:space="preserve">alexandre</t>
  </si>
  <si>
    <t xml:space="preserve">SABADO</t>
  </si>
  <si>
    <t xml:space="preserve">claudio</t>
  </si>
  <si>
    <t xml:space="preserve">DOMINGO</t>
  </si>
  <si>
    <t xml:space="preserve">gustavo</t>
  </si>
  <si>
    <t xml:space="preserve">rafael</t>
  </si>
  <si>
    <t xml:space="preserve">cleverson</t>
  </si>
  <si>
    <t xml:space="preserve">ursula</t>
  </si>
  <si>
    <t xml:space="preserve">elcio</t>
  </si>
  <si>
    <t xml:space="preserve">tatiane</t>
  </si>
  <si>
    <t xml:space="preserve">ricardo</t>
  </si>
  <si>
    <t xml:space="preserve">PERIODOS VAGOS</t>
  </si>
  <si>
    <t xml:space="preserve">HORAS</t>
  </si>
  <si>
    <t xml:space="preserve">vanessa m</t>
  </si>
  <si>
    <t xml:space="preserve">TARDE - SETEMBRO 132HRS</t>
  </si>
  <si>
    <t xml:space="preserve">mona</t>
  </si>
  <si>
    <t xml:space="preserve">edson f</t>
  </si>
  <si>
    <t xml:space="preserve">sergio</t>
  </si>
  <si>
    <t xml:space="preserve">PERÍODOS VAGOS</t>
  </si>
  <si>
    <t xml:space="preserve">elizeli</t>
  </si>
  <si>
    <t xml:space="preserve"> NOITE - SETEMBRO 132HRS</t>
  </si>
  <si>
    <t xml:space="preserve">Tarm 1 R.O TROCA</t>
  </si>
  <si>
    <t xml:space="preserve">francisco</t>
  </si>
  <si>
    <t xml:space="preserve">EVA </t>
  </si>
  <si>
    <t xml:space="preserve">PEDRO</t>
  </si>
  <si>
    <t xml:space="preserve">LUIZ</t>
  </si>
  <si>
    <t xml:space="preserve">rafaela</t>
  </si>
  <si>
    <t xml:space="preserve">pedro</t>
  </si>
  <si>
    <t xml:space="preserve">FRANCISCO</t>
  </si>
  <si>
    <t xml:space="preserve">DAYANI</t>
  </si>
  <si>
    <t xml:space="preserve">ALEXANDRE</t>
  </si>
  <si>
    <t xml:space="preserve">RAFAELA</t>
  </si>
  <si>
    <t xml:space="preserve">luiz</t>
  </si>
  <si>
    <t xml:space="preserve">vanessa x</t>
  </si>
  <si>
    <t xml:space="preserve">edson</t>
  </si>
  <si>
    <t xml:space="preserve">carol(tarm ate as 01)</t>
  </si>
  <si>
    <t xml:space="preserve">cleverson/vilma</t>
  </si>
  <si>
    <t xml:space="preserve">MARCIO</t>
  </si>
  <si>
    <t xml:space="preserve">marcio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</si>
  <si>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</si>
  <si>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</si>
  <si>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</si>
  <si>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</si>
  <si>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</si>
  <si>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</si>
  <si>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</si>
  <si>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</si>
  <si>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</si>
  <si>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</si>
  <si>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</si>
  <si>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</si>
  <si>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</si>
  <si>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</si>
  <si>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</si>
  <si>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</si>
  <si>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</si>
  <si>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</si>
  <si>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</si>
  <si>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</si>
  <si>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</si>
  <si>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</si>
  <si>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</si>
  <si>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</si>
  <si>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</si>
  <si>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</si>
  <si>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</si>
  <si>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</si>
  <si>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</si>
  <si>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</si>
  <si>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</si>
  <si>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</si>
  <si>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</si>
  <si>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VINICIUS DE MELO SILVA</t>
  </si>
  <si>
    <t xml:space="preserve">FRANCISCO LUIZ GOMES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</si>
  <si>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</si>
  <si>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</si>
  <si>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</si>
  <si>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</si>
  <si>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</si>
  <si>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SETEMBRO -  2025
CARGA HORÁRIA - 22 DIAS ÚTEIS 132HS
ESCALA DE PLANTÃO DOS TECNICOS 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</si>
  <si>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</si>
  <si>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</si>
  <si>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</si>
  <si>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</si>
  <si>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</si>
  <si>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Matricula</t>
  </si>
  <si>
    <t xml:space="preserve">TÉCNICO ENFERMAGEM</t>
  </si>
  <si>
    <t xml:space="preserve">COREN</t>
  </si>
  <si>
    <t xml:space="preserve">DIA I</t>
  </si>
  <si>
    <t xml:space="preserve">S</t>
  </si>
  <si>
    <t xml:space="preserve">Q</t>
  </si>
  <si>
    <t xml:space="preserve">D</t>
  </si>
  <si>
    <t xml:space="preserve">Thayza S. Santos</t>
  </si>
  <si>
    <t xml:space="preserve">alm</t>
  </si>
  <si>
    <t xml:space="preserve">07h-19h</t>
  </si>
  <si>
    <t xml:space="preserve">AT</t>
  </si>
  <si>
    <t xml:space="preserve">Rosangela Oliveri </t>
  </si>
  <si>
    <t xml:space="preserve">FC</t>
  </si>
  <si>
    <t xml:space="preserve">A.F.</t>
  </si>
  <si>
    <t xml:space="preserve">Litiely A. Veloso  </t>
  </si>
  <si>
    <t xml:space="preserve">Marcelo Moreno</t>
  </si>
  <si>
    <t xml:space="preserve">NB</t>
  </si>
  <si>
    <t xml:space="preserve">Thedesco  Souza</t>
  </si>
  <si>
    <t xml:space="preserve">TN</t>
  </si>
  <si>
    <t xml:space="preserve">Karina Bedetti </t>
  </si>
  <si>
    <t xml:space="preserve">Maristela Galante </t>
  </si>
  <si>
    <t xml:space="preserve">EXTRA</t>
  </si>
  <si>
    <t xml:space="preserve">USB 1</t>
  </si>
  <si>
    <t xml:space="preserve">Rodrigo F. de Moura</t>
  </si>
  <si>
    <t xml:space="preserve">USB 2</t>
  </si>
  <si>
    <t xml:space="preserve">Simone Estevam </t>
  </si>
  <si>
    <t xml:space="preserve">USB 3</t>
  </si>
  <si>
    <t xml:space="preserve">Flávio Joaquim dos Santos</t>
  </si>
  <si>
    <t xml:space="preserve">USB 4</t>
  </si>
  <si>
    <t xml:space="preserve">CURSO</t>
  </si>
  <si>
    <t xml:space="preserve">CR</t>
  </si>
  <si>
    <t xml:space="preserve">Claudinei João Rocco </t>
  </si>
  <si>
    <t xml:space="preserve">USB 5</t>
  </si>
  <si>
    <t xml:space="preserve">PNA</t>
  </si>
  <si>
    <t xml:space="preserve">F.O ATÉ 09/10</t>
  </si>
  <si>
    <t xml:space="preserve">Maurilio Borges da Silva</t>
  </si>
  <si>
    <t xml:space="preserve">USB 6</t>
  </si>
  <si>
    <t xml:space="preserve">Fernando Rafael Pires </t>
  </si>
  <si>
    <t xml:space="preserve">USB 7</t>
  </si>
  <si>
    <t xml:space="preserve">DIA II</t>
  </si>
  <si>
    <t xml:space="preserve">Lilian Florêncio </t>
  </si>
  <si>
    <t xml:space="preserve">Andressa  Nascimento</t>
  </si>
  <si>
    <t xml:space="preserve">Marcos Adriano da Silva   </t>
  </si>
  <si>
    <t xml:space="preserve">Gilson Vieira de Souza</t>
  </si>
  <si>
    <t xml:space="preserve">Isac Luis da silva</t>
  </si>
  <si>
    <t xml:space="preserve">Ricardo Ferreira</t>
  </si>
  <si>
    <t xml:space="preserve">Elaine Rodrigues </t>
  </si>
  <si>
    <t xml:space="preserve">DIA III</t>
  </si>
  <si>
    <t xml:space="preserve">Andressa Zacarin </t>
  </si>
  <si>
    <t xml:space="preserve">Adilson Pereira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</si>
  <si>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</si>
  <si>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</si>
  <si>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</si>
  <si>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</si>
  <si>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NOITE I</t>
  </si>
  <si>
    <t xml:space="preserve">Willian Gimenez </t>
  </si>
  <si>
    <t xml:space="preserve">19h-07h</t>
  </si>
  <si>
    <t xml:space="preserve">Elaine Cristina Berg </t>
  </si>
  <si>
    <t xml:space="preserve">Elton Hen. da Silva</t>
  </si>
  <si>
    <t xml:space="preserve">Rafael Indio do Brasil  </t>
  </si>
  <si>
    <t xml:space="preserve">Fernanda F.R. C. Matias </t>
  </si>
  <si>
    <t xml:space="preserve">NA</t>
  </si>
  <si>
    <t xml:space="preserve">NOITE II</t>
  </si>
  <si>
    <t xml:space="preserve">Jedson Machado</t>
  </si>
  <si>
    <t xml:space="preserve">José Nasc. Corrêa da Silva </t>
  </si>
  <si>
    <t xml:space="preserve">Helder A de Britto</t>
  </si>
  <si>
    <t xml:space="preserve">Christiane Krominski </t>
  </si>
  <si>
    <t xml:space="preserve">Fabio de S. Gonçalves </t>
  </si>
  <si>
    <t xml:space="preserve">Reinaldo Moura</t>
  </si>
  <si>
    <t xml:space="preserve">NOITE III</t>
  </si>
  <si>
    <t xml:space="preserve">Valdirene Cordeiro </t>
  </si>
  <si>
    <t xml:space="preserve">Wilton J. de Oliveira</t>
  </si>
  <si>
    <t xml:space="preserve">Rochane Michele Lemes</t>
  </si>
  <si>
    <t xml:space="preserve">Thiago C. Gonçalves</t>
  </si>
  <si>
    <t xml:space="preserve">F.O</t>
  </si>
  <si>
    <t xml:space="preserve">Izabel Luiza Soares </t>
  </si>
  <si>
    <t xml:space="preserve">PNB</t>
  </si>
  <si>
    <t xml:space="preserve">Silvia Helena Faião  </t>
  </si>
  <si>
    <t xml:space="preserve">MN</t>
  </si>
  <si>
    <t xml:space="preserve">ANA CAROLINA </t>
  </si>
  <si>
    <t xml:space="preserve">Tahiana</t>
  </si>
  <si>
    <t xml:space="preserve">ESCALA DE TRABALHO DO SAMU - LONDRINA - SETEMBRO -  2025
CARGA HORÁRIA - 22 DIAS ÚTEIS 132HS
ESCALA DE PLANTÃO DOS CONDUTORES</t>
  </si>
  <si>
    <t xml:space="preserve">CONDUTOR</t>
  </si>
  <si>
    <t xml:space="preserve">Sandro Pereira Gomes</t>
  </si>
  <si>
    <t xml:space="preserve">MATERIAL</t>
  </si>
  <si>
    <t xml:space="preserve">07h-11:20h</t>
  </si>
  <si>
    <t xml:space="preserve">Silvano Vieira</t>
  </si>
  <si>
    <t xml:space="preserve">USA 1</t>
  </si>
  <si>
    <t xml:space="preserve">Lucas Lopes</t>
  </si>
  <si>
    <t xml:space="preserve">USA 2</t>
  </si>
  <si>
    <t xml:space="preserve">Vladeir Carmona</t>
  </si>
  <si>
    <t xml:space="preserve">USA 3</t>
  </si>
  <si>
    <t xml:space="preserve">Geraldo Pacheco</t>
  </si>
  <si>
    <t xml:space="preserve">Paulo Eduardo I. de Paula</t>
  </si>
  <si>
    <t xml:space="preserve">RO 6</t>
  </si>
  <si>
    <t xml:space="preserve">Leandro Claudino</t>
  </si>
  <si>
    <t xml:space="preserve">RO 7</t>
  </si>
  <si>
    <t xml:space="preserve">Josemar Borecki</t>
  </si>
  <si>
    <t xml:space="preserve">TEC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</si>
  <si>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</si>
  <si>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</si>
  <si>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</si>
  <si>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</si>
  <si>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</si>
  <si>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</si>
  <si>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MNB</t>
  </si>
  <si>
    <t xml:space="preserve">Francisco Paixão</t>
  </si>
  <si>
    <t xml:space="preserve">Célio Souza</t>
  </si>
  <si>
    <t xml:space="preserve">Luciano Ap. Fal</t>
  </si>
  <si>
    <t xml:space="preserve">ATESTADO MEDICO</t>
  </si>
  <si>
    <t xml:space="preserve">Anibal Fongari</t>
  </si>
  <si>
    <t xml:space="preserve">Crislaine M. Reis</t>
  </si>
  <si>
    <t xml:space="preserve">Jairo de Andrade Silva</t>
  </si>
  <si>
    <t xml:space="preserve">Reginaldo José Gomes</t>
  </si>
  <si>
    <t xml:space="preserve">Walter Coutinho</t>
  </si>
  <si>
    <t xml:space="preserve">Tiago da Cruz Micheletti</t>
  </si>
  <si>
    <t xml:space="preserve">F.O ate 11/10</t>
  </si>
  <si>
    <t xml:space="preserve">Cledenilson Garcia</t>
  </si>
  <si>
    <t xml:space="preserve">Claudio Cesar Silva</t>
  </si>
  <si>
    <t xml:space="preserve">Rafael Soares Dantas</t>
  </si>
  <si>
    <t xml:space="preserve">MNA</t>
  </si>
  <si>
    <t xml:space="preserve">Jose Gilberto Moraes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</si>
  <si>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</si>
  <si>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</si>
  <si>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</si>
  <si>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</si>
  <si>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Ademir Pereira Ramos</t>
  </si>
  <si>
    <t xml:space="preserve">Claudecir de Matos</t>
  </si>
  <si>
    <t xml:space="preserve">Diego Senegalha</t>
  </si>
  <si>
    <t xml:space="preserve">Amtonio Bravo</t>
  </si>
  <si>
    <t xml:space="preserve">Marcelino Bau</t>
  </si>
  <si>
    <t xml:space="preserve">Alessandro Leal  </t>
  </si>
  <si>
    <t xml:space="preserve">Rone Martins</t>
  </si>
  <si>
    <t xml:space="preserve">Rogério Castro</t>
  </si>
  <si>
    <t xml:space="preserve">L. PATERNIDADE </t>
  </si>
  <si>
    <t xml:space="preserve">Neymar Candido</t>
  </si>
  <si>
    <t xml:space="preserve">USB 1 </t>
  </si>
  <si>
    <t xml:space="preserve">Marcos Correr</t>
  </si>
  <si>
    <t xml:space="preserve">Donizete Ribeiro</t>
  </si>
  <si>
    <t xml:space="preserve">Nivaldo Carvalho</t>
  </si>
  <si>
    <t xml:space="preserve">Gebran Sassine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</si>
  <si>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</si>
  <si>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</si>
  <si>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</si>
  <si>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</si>
  <si>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Paulo Sérgio Martins</t>
  </si>
  <si>
    <t xml:space="preserve">Dealcides Bonfim</t>
  </si>
  <si>
    <t xml:space="preserve">Paulo H. de Souza</t>
  </si>
  <si>
    <t xml:space="preserve">Gerencia do SAMU Regional Londrina: Willian Paduan / mat. 14534-3 / COREN 232053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</si>
</sst>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31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b val="true"/>
      <sz val="8"/>
      <color rgb="FF000000"/>
      <name val="Arial"/>
      <family val="0"/>
      <charset val="1"/>
    </font>
    <font>
      <sz val="11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Arial"/>
      <family val="0"/>
      <charset val="1"/>
    </font>
  </fonts>
  <fills count="3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FFFFFF"/>
        <bgColor rgb="FFFEF8E3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D0E0E3"/>
        <bgColor rgb="FFD9D9D9"/>
      </patternFill>
    </fill>
    <fill>
      <patternFill patternType="solid">
        <fgColor rgb="FFFFE599"/>
        <bgColor rgb="FFF8CBAD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FB66C"/>
      </patternFill>
    </fill>
    <fill>
      <patternFill patternType="solid">
        <fgColor rgb="FFFFB66C"/>
        <bgColor rgb="FFF4B183"/>
      </patternFill>
    </fill>
    <fill>
      <patternFill patternType="solid">
        <fgColor rgb="FFB7B7B7"/>
        <bgColor rgb="FFBFBFBF"/>
      </patternFill>
    </fill>
    <fill>
      <patternFill patternType="solid">
        <fgColor rgb="FFCCCCCC"/>
        <bgColor rgb="FFCCC0D9"/>
      </patternFill>
    </fill>
    <fill>
      <patternFill patternType="solid">
        <fgColor rgb="FFF8CBAD"/>
        <bgColor rgb="FFFFE599"/>
      </patternFill>
    </fill>
    <fill>
      <patternFill patternType="solid">
        <fgColor rgb="FF999999"/>
        <bgColor rgb="FF969696"/>
      </patternFill>
    </fill>
  </fills>
  <borders count="7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/>
      <top style="thick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1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1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4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5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5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7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5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2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6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5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5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2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2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1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8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3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2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1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8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31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8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9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1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1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8" borderId="7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29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9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9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8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3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1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1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1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>
          <b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0E0E3"/>
      <rgbColor rgb="FF800000"/>
      <rgbColor rgb="FF008000"/>
      <rgbColor rgb="FF000080"/>
      <rgbColor rgb="FFD8D8D8"/>
      <rgbColor rgb="FF800080"/>
      <rgbColor rgb="FF008080"/>
      <rgbColor rgb="FFBFBFBF"/>
      <rgbColor rgb="FF999999"/>
      <rgbColor rgb="FFB2A1C7"/>
      <rgbColor rgb="FFFFE6DD"/>
      <rgbColor rgb="FFFFFFCC"/>
      <rgbColor rgb="FFE0F7FA"/>
      <rgbColor rgb="FF660066"/>
      <rgbColor rgb="FFA5A5A5"/>
      <rgbColor rgb="FF0066CC"/>
      <rgbColor rgb="FFC9DAF8"/>
      <rgbColor rgb="FF000080"/>
      <rgbColor rgb="FFFF00FF"/>
      <rgbColor rgb="FFFEF8E3"/>
      <rgbColor rgb="FFE5DFEC"/>
      <rgbColor rgb="FF800080"/>
      <rgbColor rgb="FF800000"/>
      <rgbColor rgb="FF008080"/>
      <rgbColor rgb="FF0000FF"/>
      <rgbColor rgb="FFC6D9F0"/>
      <rgbColor rgb="FFDBE5F1"/>
      <rgbColor rgb="FFD9EAD3"/>
      <rgbColor rgb="FFFFE599"/>
      <rgbColor rgb="FFA4C2F4"/>
      <rgbColor rgb="FFF4B183"/>
      <rgbColor rgb="FFCCC0D9"/>
      <rgbColor rgb="FFF8CBAD"/>
      <rgbColor rgb="FFEFEFEF"/>
      <rgbColor rgb="FF6D9EEB"/>
      <rgbColor rgb="FFB7B7B7"/>
      <rgbColor rgb="FFFFB66C"/>
      <rgbColor rgb="FFCCCCCC"/>
      <rgbColor rgb="FFD9D9D9"/>
      <rgbColor rgb="FF95B3D7"/>
      <rgbColor rgb="FF969696"/>
      <rgbColor rgb="FF003366"/>
      <rgbColor rgb="FFB8CCE4"/>
      <rgbColor rgb="FF0A0101"/>
      <rgbColor rgb="FF1F1F1F"/>
      <rgbColor rgb="FF993300"/>
      <rgbColor rgb="FF993366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G33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4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4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0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2" min="3" style="0" width="4"/>
    <col collapsed="false" customWidth="true" hidden="true" outlineLevel="0" max="33" min="33" style="0" width="4"/>
    <col collapsed="false" customWidth="true" hidden="false" outlineLevel="0" max="34" min="34" style="0" width="6.43"/>
    <col collapsed="false" customWidth="false" hidden="true" outlineLevel="0" max="37" min="35" style="0" width="14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6" t="n">
        <v>4</v>
      </c>
      <c r="G2" s="6" t="n">
        <v>5</v>
      </c>
      <c r="H2" s="7" t="n">
        <v>6</v>
      </c>
      <c r="I2" s="7" t="n">
        <v>7</v>
      </c>
      <c r="J2" s="6" t="n">
        <v>8</v>
      </c>
      <c r="K2" s="6" t="n">
        <v>9</v>
      </c>
      <c r="L2" s="6" t="n">
        <v>10</v>
      </c>
      <c r="M2" s="6" t="n">
        <v>11</v>
      </c>
      <c r="N2" s="6" t="n">
        <v>12</v>
      </c>
      <c r="O2" s="7" t="n">
        <v>13</v>
      </c>
      <c r="P2" s="7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6" t="n">
        <v>24</v>
      </c>
      <c r="AA2" s="6" t="n">
        <v>25</v>
      </c>
      <c r="AB2" s="6" t="n">
        <v>26</v>
      </c>
      <c r="AC2" s="7" t="n">
        <v>27</v>
      </c>
      <c r="AD2" s="7" t="n">
        <v>28</v>
      </c>
      <c r="AE2" s="6" t="n">
        <v>29</v>
      </c>
      <c r="AF2" s="6" t="n">
        <v>30</v>
      </c>
      <c r="AG2" s="8" t="n">
        <v>31</v>
      </c>
      <c r="AH2" s="4"/>
    </row>
    <row r="3" customFormat="false" ht="12.75" hidden="false" customHeight="true" outlineLevel="0" collapsed="false">
      <c r="A3" s="5"/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8</v>
      </c>
      <c r="P3" s="7" t="s">
        <v>9</v>
      </c>
      <c r="Q3" s="6" t="s">
        <v>3</v>
      </c>
      <c r="R3" s="6" t="s">
        <v>4</v>
      </c>
      <c r="S3" s="6" t="s">
        <v>5</v>
      </c>
      <c r="T3" s="6" t="s">
        <v>6</v>
      </c>
      <c r="U3" s="6" t="s">
        <v>7</v>
      </c>
      <c r="V3" s="7" t="s">
        <v>8</v>
      </c>
      <c r="W3" s="7" t="s">
        <v>9</v>
      </c>
      <c r="X3" s="6" t="s">
        <v>3</v>
      </c>
      <c r="Y3" s="6" t="s">
        <v>4</v>
      </c>
      <c r="Z3" s="6" t="s">
        <v>5</v>
      </c>
      <c r="AA3" s="6" t="s">
        <v>6</v>
      </c>
      <c r="AB3" s="6" t="s">
        <v>7</v>
      </c>
      <c r="AC3" s="7" t="s">
        <v>8</v>
      </c>
      <c r="AD3" s="7" t="s">
        <v>9</v>
      </c>
      <c r="AE3" s="6" t="s">
        <v>3</v>
      </c>
      <c r="AF3" s="6" t="s">
        <v>4</v>
      </c>
      <c r="AG3" s="8" t="s">
        <v>5</v>
      </c>
      <c r="AH3" s="4"/>
      <c r="AI3" s="9"/>
    </row>
    <row r="4" customFormat="false" ht="12.75" hidden="false" customHeight="true" outlineLevel="0" collapsed="false">
      <c r="A4" s="10" t="n">
        <v>141100</v>
      </c>
      <c r="B4" s="11" t="s">
        <v>10</v>
      </c>
      <c r="C4" s="12" t="s">
        <v>11</v>
      </c>
      <c r="D4" s="13" t="s">
        <v>11</v>
      </c>
      <c r="E4" s="13" t="s">
        <v>11</v>
      </c>
      <c r="F4" s="13" t="s">
        <v>12</v>
      </c>
      <c r="G4" s="13" t="s">
        <v>11</v>
      </c>
      <c r="H4" s="14"/>
      <c r="I4" s="14"/>
      <c r="J4" s="13" t="s">
        <v>11</v>
      </c>
      <c r="K4" s="13" t="s">
        <v>11</v>
      </c>
      <c r="L4" s="13" t="s">
        <v>13</v>
      </c>
      <c r="M4" s="13" t="s">
        <v>11</v>
      </c>
      <c r="N4" s="13" t="s">
        <v>11</v>
      </c>
      <c r="O4" s="14" t="s">
        <v>14</v>
      </c>
      <c r="P4" s="14" t="s">
        <v>15</v>
      </c>
      <c r="Q4" s="13" t="s">
        <v>11</v>
      </c>
      <c r="R4" s="13" t="s">
        <v>11</v>
      </c>
      <c r="S4" s="13" t="s">
        <v>11</v>
      </c>
      <c r="T4" s="13" t="s">
        <v>11</v>
      </c>
      <c r="U4" s="13" t="s">
        <v>11</v>
      </c>
      <c r="V4" s="14"/>
      <c r="W4" s="14"/>
      <c r="X4" s="13" t="s">
        <v>11</v>
      </c>
      <c r="Y4" s="13" t="s">
        <v>11</v>
      </c>
      <c r="Z4" s="13" t="s">
        <v>11</v>
      </c>
      <c r="AA4" s="13" t="s">
        <v>12</v>
      </c>
      <c r="AB4" s="13" t="s">
        <v>11</v>
      </c>
      <c r="AC4" s="14" t="s">
        <v>15</v>
      </c>
      <c r="AD4" s="14" t="s">
        <v>15</v>
      </c>
      <c r="AE4" s="13" t="s">
        <v>11</v>
      </c>
      <c r="AF4" s="15" t="s">
        <v>11</v>
      </c>
      <c r="AG4" s="16"/>
      <c r="AH4" s="4"/>
      <c r="AI4" s="9"/>
    </row>
    <row r="5" customFormat="false" ht="12.75" hidden="false" customHeight="true" outlineLevel="0" collapsed="false">
      <c r="A5" s="17" t="n">
        <v>141097</v>
      </c>
      <c r="B5" s="18" t="s">
        <v>16</v>
      </c>
      <c r="C5" s="19" t="s">
        <v>17</v>
      </c>
      <c r="D5" s="20" t="s">
        <v>18</v>
      </c>
      <c r="E5" s="20" t="s">
        <v>19</v>
      </c>
      <c r="F5" s="20" t="s">
        <v>19</v>
      </c>
      <c r="G5" s="20" t="s">
        <v>18</v>
      </c>
      <c r="H5" s="21"/>
      <c r="I5" s="21"/>
      <c r="J5" s="20" t="s">
        <v>18</v>
      </c>
      <c r="K5" s="20"/>
      <c r="L5" s="20"/>
      <c r="M5" s="20" t="s">
        <v>18</v>
      </c>
      <c r="N5" s="20" t="s">
        <v>20</v>
      </c>
      <c r="O5" s="21"/>
      <c r="P5" s="21" t="s">
        <v>18</v>
      </c>
      <c r="Q5" s="20" t="s">
        <v>20</v>
      </c>
      <c r="R5" s="20"/>
      <c r="S5" s="20" t="s">
        <v>18</v>
      </c>
      <c r="T5" s="20" t="s">
        <v>17</v>
      </c>
      <c r="U5" s="20" t="s">
        <v>21</v>
      </c>
      <c r="V5" s="21" t="s">
        <v>22</v>
      </c>
      <c r="W5" s="21"/>
      <c r="X5" s="20"/>
      <c r="Y5" s="20" t="s">
        <v>18</v>
      </c>
      <c r="Z5" s="20"/>
      <c r="AA5" s="20" t="s">
        <v>17</v>
      </c>
      <c r="AB5" s="20" t="s">
        <v>18</v>
      </c>
      <c r="AC5" s="21"/>
      <c r="AD5" s="21"/>
      <c r="AE5" s="20" t="s">
        <v>18</v>
      </c>
      <c r="AF5" s="22"/>
      <c r="AG5" s="23"/>
      <c r="AH5" s="24" t="n">
        <v>138</v>
      </c>
      <c r="AI5" s="9"/>
    </row>
    <row r="6" customFormat="false" ht="12.75" hidden="false" customHeight="true" outlineLevel="0" collapsed="false">
      <c r="A6" s="25" t="n">
        <v>140473</v>
      </c>
      <c r="B6" s="26" t="s">
        <v>23</v>
      </c>
      <c r="C6" s="27"/>
      <c r="D6" s="28" t="s">
        <v>18</v>
      </c>
      <c r="E6" s="28"/>
      <c r="F6" s="28"/>
      <c r="G6" s="28" t="s">
        <v>18</v>
      </c>
      <c r="H6" s="29"/>
      <c r="I6" s="29" t="s">
        <v>24</v>
      </c>
      <c r="J6" s="28" t="s">
        <v>25</v>
      </c>
      <c r="K6" s="28" t="s">
        <v>26</v>
      </c>
      <c r="L6" s="28" t="s">
        <v>24</v>
      </c>
      <c r="M6" s="28" t="s">
        <v>25</v>
      </c>
      <c r="N6" s="28" t="s">
        <v>24</v>
      </c>
      <c r="O6" s="29" t="s">
        <v>24</v>
      </c>
      <c r="P6" s="29" t="s">
        <v>18</v>
      </c>
      <c r="Q6" s="28"/>
      <c r="R6" s="28"/>
      <c r="S6" s="28" t="s">
        <v>18</v>
      </c>
      <c r="T6" s="28" t="s">
        <v>27</v>
      </c>
      <c r="U6" s="28"/>
      <c r="V6" s="29" t="s">
        <v>18</v>
      </c>
      <c r="W6" s="29"/>
      <c r="X6" s="28" t="s">
        <v>27</v>
      </c>
      <c r="Y6" s="28" t="s">
        <v>18</v>
      </c>
      <c r="Z6" s="28"/>
      <c r="AA6" s="28" t="s">
        <v>27</v>
      </c>
      <c r="AB6" s="28" t="s">
        <v>18</v>
      </c>
      <c r="AC6" s="29"/>
      <c r="AD6" s="29"/>
      <c r="AE6" s="28" t="s">
        <v>25</v>
      </c>
      <c r="AF6" s="30" t="s">
        <v>27</v>
      </c>
      <c r="AG6" s="23"/>
      <c r="AH6" s="24" t="n">
        <v>138</v>
      </c>
      <c r="AI6" s="9"/>
    </row>
    <row r="7" customFormat="false" ht="12.75" hidden="false" customHeight="true" outlineLevel="0" collapsed="false">
      <c r="A7" s="25" t="n">
        <v>432687</v>
      </c>
      <c r="B7" s="26" t="s">
        <v>28</v>
      </c>
      <c r="C7" s="27" t="s">
        <v>27</v>
      </c>
      <c r="D7" s="28" t="s">
        <v>18</v>
      </c>
      <c r="E7" s="28" t="s">
        <v>15</v>
      </c>
      <c r="F7" s="28" t="s">
        <v>17</v>
      </c>
      <c r="G7" s="28" t="s">
        <v>18</v>
      </c>
      <c r="H7" s="29"/>
      <c r="I7" s="29" t="s">
        <v>15</v>
      </c>
      <c r="J7" s="28" t="s">
        <v>18</v>
      </c>
      <c r="K7" s="28" t="s">
        <v>15</v>
      </c>
      <c r="L7" s="28" t="s">
        <v>17</v>
      </c>
      <c r="M7" s="28" t="s">
        <v>18</v>
      </c>
      <c r="N7" s="28" t="s">
        <v>18</v>
      </c>
      <c r="O7" s="29"/>
      <c r="P7" s="29" t="s">
        <v>18</v>
      </c>
      <c r="Q7" s="28"/>
      <c r="R7" s="28" t="s">
        <v>29</v>
      </c>
      <c r="S7" s="28" t="s">
        <v>15</v>
      </c>
      <c r="T7" s="28"/>
      <c r="U7" s="28"/>
      <c r="V7" s="29"/>
      <c r="W7" s="29"/>
      <c r="X7" s="28"/>
      <c r="Y7" s="28"/>
      <c r="Z7" s="28"/>
      <c r="AA7" s="28"/>
      <c r="AB7" s="28"/>
      <c r="AC7" s="29"/>
      <c r="AD7" s="29"/>
      <c r="AE7" s="28"/>
      <c r="AF7" s="30"/>
      <c r="AG7" s="23"/>
      <c r="AH7" s="4" t="n">
        <v>138</v>
      </c>
      <c r="AI7" s="9"/>
    </row>
    <row r="8" customFormat="false" ht="12.75" hidden="false" customHeight="true" outlineLevel="0" collapsed="false">
      <c r="A8" s="31" t="n">
        <v>159239</v>
      </c>
      <c r="B8" s="32" t="s">
        <v>30</v>
      </c>
      <c r="C8" s="33"/>
      <c r="D8" s="34" t="s">
        <v>18</v>
      </c>
      <c r="E8" s="34"/>
      <c r="F8" s="34"/>
      <c r="G8" s="34"/>
      <c r="H8" s="35"/>
      <c r="I8" s="35"/>
      <c r="J8" s="34" t="s">
        <v>18</v>
      </c>
      <c r="K8" s="34"/>
      <c r="L8" s="34"/>
      <c r="M8" s="34" t="s">
        <v>18</v>
      </c>
      <c r="N8" s="34"/>
      <c r="O8" s="35"/>
      <c r="P8" s="35" t="s">
        <v>18</v>
      </c>
      <c r="Q8" s="34"/>
      <c r="R8" s="34" t="s">
        <v>18</v>
      </c>
      <c r="S8" s="34" t="s">
        <v>18</v>
      </c>
      <c r="T8" s="34"/>
      <c r="U8" s="34"/>
      <c r="V8" s="35" t="s">
        <v>18</v>
      </c>
      <c r="W8" s="35"/>
      <c r="X8" s="34"/>
      <c r="Y8" s="34" t="s">
        <v>18</v>
      </c>
      <c r="Z8" s="34"/>
      <c r="AA8" s="34"/>
      <c r="AB8" s="34" t="s">
        <v>18</v>
      </c>
      <c r="AC8" s="35"/>
      <c r="AD8" s="35" t="s">
        <v>18</v>
      </c>
      <c r="AE8" s="34" t="s">
        <v>18</v>
      </c>
      <c r="AF8" s="36"/>
      <c r="AG8" s="37"/>
      <c r="AH8" s="4" t="n">
        <v>138</v>
      </c>
      <c r="AI8" s="9"/>
    </row>
    <row r="9" customFormat="false" ht="12.75" hidden="false" customHeight="true" outlineLevel="0" collapsed="false">
      <c r="A9" s="38" t="n">
        <v>142140</v>
      </c>
      <c r="B9" s="39" t="s">
        <v>31</v>
      </c>
      <c r="C9" s="40" t="s">
        <v>32</v>
      </c>
      <c r="D9" s="41"/>
      <c r="E9" s="41" t="s">
        <v>22</v>
      </c>
      <c r="F9" s="41"/>
      <c r="G9" s="41"/>
      <c r="H9" s="42" t="s">
        <v>18</v>
      </c>
      <c r="I9" s="42"/>
      <c r="J9" s="41"/>
      <c r="K9" s="41" t="s">
        <v>18</v>
      </c>
      <c r="L9" s="41" t="s">
        <v>14</v>
      </c>
      <c r="M9" s="41"/>
      <c r="N9" s="41" t="s">
        <v>18</v>
      </c>
      <c r="O9" s="42"/>
      <c r="P9" s="42"/>
      <c r="Q9" s="41" t="s">
        <v>18</v>
      </c>
      <c r="R9" s="41"/>
      <c r="S9" s="41"/>
      <c r="T9" s="41" t="s">
        <v>18</v>
      </c>
      <c r="U9" s="41"/>
      <c r="V9" s="42" t="s">
        <v>18</v>
      </c>
      <c r="W9" s="42" t="s">
        <v>18</v>
      </c>
      <c r="X9" s="41"/>
      <c r="Y9" s="41"/>
      <c r="Z9" s="41" t="s">
        <v>18</v>
      </c>
      <c r="AA9" s="41"/>
      <c r="AB9" s="41" t="s">
        <v>15</v>
      </c>
      <c r="AC9" s="42" t="s">
        <v>18</v>
      </c>
      <c r="AD9" s="42"/>
      <c r="AE9" s="41"/>
      <c r="AF9" s="43" t="s">
        <v>18</v>
      </c>
      <c r="AG9" s="44"/>
      <c r="AH9" s="4" t="n">
        <v>138</v>
      </c>
      <c r="AI9" s="9"/>
    </row>
    <row r="10" customFormat="false" ht="12.75" hidden="false" customHeight="true" outlineLevel="0" collapsed="false">
      <c r="A10" s="45" t="n">
        <v>137987</v>
      </c>
      <c r="B10" s="46" t="s">
        <v>33</v>
      </c>
      <c r="C10" s="47"/>
      <c r="D10" s="48"/>
      <c r="E10" s="48" t="s">
        <v>18</v>
      </c>
      <c r="F10" s="48"/>
      <c r="G10" s="48" t="s">
        <v>15</v>
      </c>
      <c r="H10" s="29" t="s">
        <v>18</v>
      </c>
      <c r="I10" s="29"/>
      <c r="J10" s="48"/>
      <c r="K10" s="48" t="s">
        <v>18</v>
      </c>
      <c r="L10" s="48"/>
      <c r="M10" s="48"/>
      <c r="N10" s="48" t="s">
        <v>18</v>
      </c>
      <c r="O10" s="29"/>
      <c r="P10" s="29"/>
      <c r="Q10" s="48" t="s">
        <v>18</v>
      </c>
      <c r="R10" s="48"/>
      <c r="S10" s="48"/>
      <c r="T10" s="48" t="s">
        <v>18</v>
      </c>
      <c r="U10" s="48"/>
      <c r="V10" s="29" t="s">
        <v>18</v>
      </c>
      <c r="W10" s="29" t="s">
        <v>18</v>
      </c>
      <c r="X10" s="48"/>
      <c r="Y10" s="48"/>
      <c r="Z10" s="48" t="s">
        <v>18</v>
      </c>
      <c r="AA10" s="48"/>
      <c r="AB10" s="48" t="s">
        <v>15</v>
      </c>
      <c r="AC10" s="29" t="s">
        <v>18</v>
      </c>
      <c r="AD10" s="29"/>
      <c r="AE10" s="48" t="s">
        <v>17</v>
      </c>
      <c r="AF10" s="49" t="s">
        <v>18</v>
      </c>
      <c r="AG10" s="23"/>
      <c r="AH10" s="4" t="n">
        <v>138</v>
      </c>
      <c r="AI10" s="9"/>
    </row>
    <row r="11" customFormat="false" ht="12.75" hidden="false" customHeight="true" outlineLevel="0" collapsed="false">
      <c r="A11" s="45" t="n">
        <v>141704</v>
      </c>
      <c r="B11" s="46" t="s">
        <v>34</v>
      </c>
      <c r="C11" s="50"/>
      <c r="D11" s="51"/>
      <c r="E11" s="51" t="s">
        <v>18</v>
      </c>
      <c r="F11" s="51" t="s">
        <v>17</v>
      </c>
      <c r="G11" s="51" t="s">
        <v>32</v>
      </c>
      <c r="H11" s="52" t="s">
        <v>22</v>
      </c>
      <c r="I11" s="52" t="s">
        <v>22</v>
      </c>
      <c r="J11" s="51" t="s">
        <v>15</v>
      </c>
      <c r="K11" s="51" t="s">
        <v>22</v>
      </c>
      <c r="L11" s="48" t="s">
        <v>27</v>
      </c>
      <c r="M11" s="51" t="s">
        <v>32</v>
      </c>
      <c r="N11" s="48" t="s">
        <v>22</v>
      </c>
      <c r="O11" s="29" t="s">
        <v>15</v>
      </c>
      <c r="P11" s="29" t="s">
        <v>14</v>
      </c>
      <c r="Q11" s="51" t="s">
        <v>22</v>
      </c>
      <c r="R11" s="51" t="s">
        <v>21</v>
      </c>
      <c r="S11" s="51" t="s">
        <v>17</v>
      </c>
      <c r="T11" s="51" t="s">
        <v>18</v>
      </c>
      <c r="U11" s="51" t="s">
        <v>35</v>
      </c>
      <c r="V11" s="52" t="s">
        <v>15</v>
      </c>
      <c r="W11" s="52" t="s">
        <v>22</v>
      </c>
      <c r="X11" s="48" t="s">
        <v>32</v>
      </c>
      <c r="Y11" s="51" t="s">
        <v>22</v>
      </c>
      <c r="Z11" s="48"/>
      <c r="AA11" s="48" t="s">
        <v>17</v>
      </c>
      <c r="AB11" s="48"/>
      <c r="AC11" s="29" t="s">
        <v>22</v>
      </c>
      <c r="AD11" s="29" t="s">
        <v>15</v>
      </c>
      <c r="AE11" s="48" t="s">
        <v>15</v>
      </c>
      <c r="AF11" s="49" t="s">
        <v>22</v>
      </c>
      <c r="AG11" s="23"/>
      <c r="AH11" s="4" t="n">
        <v>138</v>
      </c>
      <c r="AI11" s="9"/>
    </row>
    <row r="12" customFormat="false" ht="12.75" hidden="false" customHeight="true" outlineLevel="0" collapsed="false">
      <c r="A12" s="45" t="n">
        <v>156094</v>
      </c>
      <c r="B12" s="46" t="s">
        <v>36</v>
      </c>
      <c r="C12" s="47"/>
      <c r="D12" s="48"/>
      <c r="E12" s="48" t="s">
        <v>18</v>
      </c>
      <c r="F12" s="48"/>
      <c r="G12" s="48"/>
      <c r="H12" s="29" t="s">
        <v>18</v>
      </c>
      <c r="I12" s="29" t="s">
        <v>15</v>
      </c>
      <c r="J12" s="48"/>
      <c r="K12" s="48" t="s">
        <v>18</v>
      </c>
      <c r="L12" s="48"/>
      <c r="M12" s="48"/>
      <c r="N12" s="48"/>
      <c r="O12" s="29" t="s">
        <v>18</v>
      </c>
      <c r="P12" s="29" t="s">
        <v>15</v>
      </c>
      <c r="Q12" s="48" t="s">
        <v>18</v>
      </c>
      <c r="R12" s="48"/>
      <c r="S12" s="48"/>
      <c r="T12" s="48" t="s">
        <v>18</v>
      </c>
      <c r="U12" s="48"/>
      <c r="V12" s="29"/>
      <c r="W12" s="29" t="s">
        <v>18</v>
      </c>
      <c r="X12" s="48"/>
      <c r="Y12" s="48"/>
      <c r="Z12" s="48" t="s">
        <v>18</v>
      </c>
      <c r="AA12" s="48"/>
      <c r="AB12" s="48"/>
      <c r="AC12" s="29" t="s">
        <v>18</v>
      </c>
      <c r="AD12" s="29" t="s">
        <v>18</v>
      </c>
      <c r="AE12" s="48"/>
      <c r="AF12" s="49" t="s">
        <v>18</v>
      </c>
      <c r="AG12" s="23"/>
      <c r="AH12" s="4" t="n">
        <v>138</v>
      </c>
      <c r="AI12" s="9"/>
    </row>
    <row r="13" customFormat="false" ht="12.75" hidden="false" customHeight="true" outlineLevel="0" collapsed="false">
      <c r="A13" s="45" t="n">
        <v>159263</v>
      </c>
      <c r="B13" s="46" t="s">
        <v>37</v>
      </c>
      <c r="C13" s="47"/>
      <c r="D13" s="48"/>
      <c r="E13" s="48" t="s">
        <v>18</v>
      </c>
      <c r="F13" s="48"/>
      <c r="G13" s="48"/>
      <c r="H13" s="29" t="s">
        <v>18</v>
      </c>
      <c r="I13" s="29" t="s">
        <v>15</v>
      </c>
      <c r="J13" s="48"/>
      <c r="K13" s="48" t="s">
        <v>18</v>
      </c>
      <c r="L13" s="48"/>
      <c r="M13" s="48" t="s">
        <v>29</v>
      </c>
      <c r="N13" s="48" t="s">
        <v>18</v>
      </c>
      <c r="O13" s="29" t="s">
        <v>18</v>
      </c>
      <c r="P13" s="29"/>
      <c r="Q13" s="48" t="s">
        <v>18</v>
      </c>
      <c r="R13" s="48" t="s">
        <v>27</v>
      </c>
      <c r="S13" s="48"/>
      <c r="T13" s="48" t="s">
        <v>18</v>
      </c>
      <c r="U13" s="48" t="s">
        <v>20</v>
      </c>
      <c r="V13" s="29"/>
      <c r="W13" s="29" t="s">
        <v>18</v>
      </c>
      <c r="X13" s="48"/>
      <c r="Y13" s="48"/>
      <c r="Z13" s="48" t="s">
        <v>18</v>
      </c>
      <c r="AA13" s="48"/>
      <c r="AB13" s="48" t="s">
        <v>17</v>
      </c>
      <c r="AC13" s="29" t="s">
        <v>11</v>
      </c>
      <c r="AD13" s="29" t="s">
        <v>15</v>
      </c>
      <c r="AE13" s="48"/>
      <c r="AF13" s="49" t="s">
        <v>18</v>
      </c>
      <c r="AG13" s="23"/>
      <c r="AH13" s="4"/>
      <c r="AI13" s="9"/>
    </row>
    <row r="14" customFormat="false" ht="12.75" hidden="false" customHeight="true" outlineLevel="0" collapsed="false">
      <c r="A14" s="53" t="n">
        <v>140678</v>
      </c>
      <c r="B14" s="54" t="s">
        <v>38</v>
      </c>
      <c r="C14" s="55"/>
      <c r="D14" s="56"/>
      <c r="E14" s="56"/>
      <c r="F14" s="56"/>
      <c r="G14" s="56"/>
      <c r="H14" s="57"/>
      <c r="I14" s="57"/>
      <c r="J14" s="56"/>
      <c r="K14" s="56"/>
      <c r="L14" s="56"/>
      <c r="M14" s="56"/>
      <c r="N14" s="56"/>
      <c r="O14" s="57"/>
      <c r="P14" s="57"/>
      <c r="Q14" s="56"/>
      <c r="R14" s="56"/>
      <c r="S14" s="56"/>
      <c r="T14" s="56"/>
      <c r="U14" s="56"/>
      <c r="V14" s="57"/>
      <c r="W14" s="57"/>
      <c r="X14" s="56"/>
      <c r="Y14" s="56"/>
      <c r="Z14" s="56"/>
      <c r="AA14" s="56"/>
      <c r="AB14" s="56"/>
      <c r="AC14" s="57"/>
      <c r="AD14" s="57"/>
      <c r="AE14" s="56"/>
      <c r="AF14" s="58"/>
      <c r="AG14" s="59"/>
      <c r="AH14" s="4"/>
      <c r="AI14" s="9"/>
    </row>
    <row r="15" customFormat="false" ht="12.75" hidden="false" customHeight="true" outlineLevel="0" collapsed="false">
      <c r="A15" s="60" t="n">
        <v>155349</v>
      </c>
      <c r="B15" s="61" t="s">
        <v>39</v>
      </c>
      <c r="C15" s="62" t="s">
        <v>18</v>
      </c>
      <c r="D15" s="63" t="s">
        <v>21</v>
      </c>
      <c r="E15" s="63"/>
      <c r="F15" s="63" t="s">
        <v>18</v>
      </c>
      <c r="G15" s="63" t="s">
        <v>17</v>
      </c>
      <c r="H15" s="21"/>
      <c r="I15" s="21" t="s">
        <v>21</v>
      </c>
      <c r="J15" s="63" t="s">
        <v>20</v>
      </c>
      <c r="K15" s="63"/>
      <c r="L15" s="63" t="s">
        <v>18</v>
      </c>
      <c r="M15" s="63"/>
      <c r="N15" s="63"/>
      <c r="O15" s="21" t="s">
        <v>18</v>
      </c>
      <c r="P15" s="21" t="s">
        <v>20</v>
      </c>
      <c r="Q15" s="63" t="s">
        <v>20</v>
      </c>
      <c r="R15" s="63" t="s">
        <v>40</v>
      </c>
      <c r="S15" s="63" t="s">
        <v>20</v>
      </c>
      <c r="T15" s="63" t="s">
        <v>21</v>
      </c>
      <c r="U15" s="63" t="s">
        <v>18</v>
      </c>
      <c r="V15" s="21" t="s">
        <v>18</v>
      </c>
      <c r="W15" s="21"/>
      <c r="X15" s="63" t="s">
        <v>18</v>
      </c>
      <c r="Y15" s="63" t="s">
        <v>40</v>
      </c>
      <c r="Z15" s="63" t="s">
        <v>21</v>
      </c>
      <c r="AA15" s="63"/>
      <c r="AB15" s="63"/>
      <c r="AC15" s="21"/>
      <c r="AD15" s="21" t="s">
        <v>21</v>
      </c>
      <c r="AE15" s="63" t="s">
        <v>41</v>
      </c>
      <c r="AF15" s="64" t="s">
        <v>17</v>
      </c>
      <c r="AG15" s="16"/>
      <c r="AH15" s="4" t="n">
        <v>138</v>
      </c>
      <c r="AI15" s="9" t="s">
        <v>42</v>
      </c>
    </row>
    <row r="16" customFormat="false" ht="12.75" hidden="false" customHeight="true" outlineLevel="0" collapsed="false">
      <c r="A16" s="65" t="n">
        <v>111201</v>
      </c>
      <c r="B16" s="66" t="s">
        <v>43</v>
      </c>
      <c r="C16" s="67" t="s">
        <v>18</v>
      </c>
      <c r="D16" s="68" t="s">
        <v>27</v>
      </c>
      <c r="E16" s="68" t="s">
        <v>17</v>
      </c>
      <c r="F16" s="68" t="s">
        <v>18</v>
      </c>
      <c r="G16" s="68"/>
      <c r="H16" s="29" t="s">
        <v>19</v>
      </c>
      <c r="I16" s="29" t="s">
        <v>19</v>
      </c>
      <c r="J16" s="68" t="s">
        <v>27</v>
      </c>
      <c r="K16" s="68"/>
      <c r="L16" s="68" t="s">
        <v>18</v>
      </c>
      <c r="M16" s="68" t="s">
        <v>27</v>
      </c>
      <c r="N16" s="68" t="s">
        <v>27</v>
      </c>
      <c r="O16" s="29" t="s">
        <v>19</v>
      </c>
      <c r="P16" s="29"/>
      <c r="Q16" s="68" t="s">
        <v>17</v>
      </c>
      <c r="R16" s="68" t="s">
        <v>18</v>
      </c>
      <c r="S16" s="68"/>
      <c r="T16" s="68"/>
      <c r="U16" s="68" t="s">
        <v>18</v>
      </c>
      <c r="V16" s="29"/>
      <c r="W16" s="29"/>
      <c r="X16" s="68" t="s">
        <v>18</v>
      </c>
      <c r="Y16" s="68" t="s">
        <v>15</v>
      </c>
      <c r="Z16" s="68" t="s">
        <v>27</v>
      </c>
      <c r="AA16" s="68" t="s">
        <v>18</v>
      </c>
      <c r="AB16" s="68" t="s">
        <v>27</v>
      </c>
      <c r="AC16" s="29"/>
      <c r="AD16" s="29" t="s">
        <v>19</v>
      </c>
      <c r="AE16" s="68"/>
      <c r="AF16" s="69"/>
      <c r="AG16" s="23"/>
      <c r="AH16" s="4" t="n">
        <v>138</v>
      </c>
      <c r="AI16" s="9" t="s">
        <v>42</v>
      </c>
    </row>
    <row r="17" customFormat="false" ht="12.75" hidden="false" customHeight="true" outlineLevel="0" collapsed="false">
      <c r="A17" s="70" t="n">
        <v>140970</v>
      </c>
      <c r="B17" s="71" t="s">
        <v>44</v>
      </c>
      <c r="C17" s="67" t="s">
        <v>18</v>
      </c>
      <c r="D17" s="68" t="s">
        <v>15</v>
      </c>
      <c r="E17" s="68"/>
      <c r="F17" s="68" t="s">
        <v>18</v>
      </c>
      <c r="G17" s="68" t="s">
        <v>27</v>
      </c>
      <c r="H17" s="29"/>
      <c r="I17" s="29" t="s">
        <v>18</v>
      </c>
      <c r="J17" s="68" t="s">
        <v>15</v>
      </c>
      <c r="K17" s="68" t="s">
        <v>29</v>
      </c>
      <c r="L17" s="68" t="s">
        <v>18</v>
      </c>
      <c r="M17" s="68" t="s">
        <v>15</v>
      </c>
      <c r="N17" s="68"/>
      <c r="O17" s="29" t="s">
        <v>11</v>
      </c>
      <c r="P17" s="29"/>
      <c r="Q17" s="68"/>
      <c r="R17" s="68" t="s">
        <v>18</v>
      </c>
      <c r="S17" s="68" t="s">
        <v>15</v>
      </c>
      <c r="T17" s="68"/>
      <c r="U17" s="68" t="s">
        <v>18</v>
      </c>
      <c r="V17" s="29" t="s">
        <v>19</v>
      </c>
      <c r="W17" s="29"/>
      <c r="X17" s="68" t="s">
        <v>18</v>
      </c>
      <c r="Y17" s="68" t="s">
        <v>15</v>
      </c>
      <c r="Z17" s="68"/>
      <c r="AA17" s="68" t="s">
        <v>18</v>
      </c>
      <c r="AB17" s="68"/>
      <c r="AC17" s="29"/>
      <c r="AD17" s="29" t="s">
        <v>19</v>
      </c>
      <c r="AE17" s="68" t="s">
        <v>17</v>
      </c>
      <c r="AF17" s="69"/>
      <c r="AG17" s="23"/>
      <c r="AH17" s="4" t="n">
        <v>138</v>
      </c>
      <c r="AI17" s="9"/>
    </row>
    <row r="18" customFormat="false" ht="12.75" hidden="false" customHeight="true" outlineLevel="0" collapsed="false">
      <c r="A18" s="65" t="n">
        <v>158682</v>
      </c>
      <c r="B18" s="66" t="s">
        <v>45</v>
      </c>
      <c r="C18" s="67" t="s">
        <v>18</v>
      </c>
      <c r="D18" s="68"/>
      <c r="E18" s="68"/>
      <c r="F18" s="68" t="s">
        <v>18</v>
      </c>
      <c r="G18" s="68"/>
      <c r="H18" s="29" t="s">
        <v>18</v>
      </c>
      <c r="I18" s="29" t="s">
        <v>18</v>
      </c>
      <c r="J18" s="68"/>
      <c r="K18" s="68"/>
      <c r="L18" s="68" t="s">
        <v>18</v>
      </c>
      <c r="M18" s="68"/>
      <c r="N18" s="68"/>
      <c r="O18" s="29" t="s">
        <v>25</v>
      </c>
      <c r="P18" s="29"/>
      <c r="Q18" s="68"/>
      <c r="R18" s="68" t="s">
        <v>18</v>
      </c>
      <c r="S18" s="68"/>
      <c r="T18" s="68"/>
      <c r="U18" s="68" t="s">
        <v>18</v>
      </c>
      <c r="V18" s="29"/>
      <c r="W18" s="29"/>
      <c r="X18" s="68" t="s">
        <v>18</v>
      </c>
      <c r="Y18" s="68"/>
      <c r="Z18" s="68"/>
      <c r="AA18" s="68" t="s">
        <v>18</v>
      </c>
      <c r="AB18" s="68"/>
      <c r="AC18" s="29"/>
      <c r="AD18" s="29" t="s">
        <v>18</v>
      </c>
      <c r="AE18" s="68" t="s">
        <v>17</v>
      </c>
      <c r="AF18" s="69"/>
      <c r="AG18" s="23"/>
      <c r="AH18" s="4"/>
      <c r="AI18" s="9"/>
    </row>
    <row r="19" customFormat="false" ht="12.75" hidden="false" customHeight="true" outlineLevel="0" collapsed="false">
      <c r="A19" s="72" t="n">
        <v>156345</v>
      </c>
      <c r="B19" s="73" t="s">
        <v>46</v>
      </c>
      <c r="C19" s="74" t="s">
        <v>18</v>
      </c>
      <c r="D19" s="75"/>
      <c r="E19" s="75"/>
      <c r="F19" s="75" t="s">
        <v>18</v>
      </c>
      <c r="G19" s="75"/>
      <c r="H19" s="57"/>
      <c r="I19" s="57"/>
      <c r="J19" s="75"/>
      <c r="K19" s="75"/>
      <c r="L19" s="75" t="s">
        <v>18</v>
      </c>
      <c r="M19" s="75"/>
      <c r="N19" s="75"/>
      <c r="O19" s="57" t="s">
        <v>22</v>
      </c>
      <c r="P19" s="57"/>
      <c r="Q19" s="75"/>
      <c r="R19" s="75" t="s">
        <v>25</v>
      </c>
      <c r="S19" s="75"/>
      <c r="T19" s="75"/>
      <c r="U19" s="75" t="s">
        <v>18</v>
      </c>
      <c r="V19" s="57"/>
      <c r="W19" s="57" t="s">
        <v>18</v>
      </c>
      <c r="X19" s="75" t="s">
        <v>18</v>
      </c>
      <c r="Y19" s="75"/>
      <c r="Z19" s="75"/>
      <c r="AA19" s="75" t="s">
        <v>18</v>
      </c>
      <c r="AB19" s="75"/>
      <c r="AC19" s="57" t="s">
        <v>18</v>
      </c>
      <c r="AD19" s="57" t="s">
        <v>18</v>
      </c>
      <c r="AE19" s="75"/>
      <c r="AF19" s="76"/>
      <c r="AG19" s="59"/>
      <c r="AH19" s="4"/>
      <c r="AI19" s="9"/>
    </row>
    <row r="20" customFormat="false" ht="12.75" hidden="false" customHeight="true" outlineLevel="0" collapsed="false">
      <c r="A20" s="77" t="n">
        <v>101940</v>
      </c>
      <c r="B20" s="78" t="s">
        <v>47</v>
      </c>
      <c r="C20" s="79"/>
      <c r="D20" s="80"/>
      <c r="E20" s="80"/>
      <c r="F20" s="80" t="s">
        <v>27</v>
      </c>
      <c r="G20" s="80" t="s">
        <v>20</v>
      </c>
      <c r="H20" s="21" t="s">
        <v>20</v>
      </c>
      <c r="I20" s="21"/>
      <c r="J20" s="80" t="s">
        <v>20</v>
      </c>
      <c r="K20" s="80"/>
      <c r="L20" s="80"/>
      <c r="M20" s="80" t="s">
        <v>27</v>
      </c>
      <c r="N20" s="80"/>
      <c r="O20" s="21" t="s">
        <v>41</v>
      </c>
      <c r="P20" s="21"/>
      <c r="Q20" s="80" t="s">
        <v>27</v>
      </c>
      <c r="R20" s="80"/>
      <c r="S20" s="80"/>
      <c r="T20" s="80" t="s">
        <v>20</v>
      </c>
      <c r="U20" s="80" t="s">
        <v>48</v>
      </c>
      <c r="V20" s="21"/>
      <c r="W20" s="21"/>
      <c r="X20" s="80"/>
      <c r="Y20" s="80" t="s">
        <v>20</v>
      </c>
      <c r="Z20" s="80"/>
      <c r="AA20" s="80" t="s">
        <v>20</v>
      </c>
      <c r="AB20" s="80"/>
      <c r="AC20" s="21" t="s">
        <v>20</v>
      </c>
      <c r="AD20" s="21"/>
      <c r="AE20" s="80"/>
      <c r="AF20" s="81" t="s">
        <v>48</v>
      </c>
      <c r="AG20" s="16"/>
      <c r="AH20" s="4"/>
      <c r="AI20" s="9"/>
    </row>
    <row r="21" customFormat="false" ht="12.75" hidden="false" customHeight="true" outlineLevel="0" collapsed="false">
      <c r="A21" s="82" t="n">
        <v>115436</v>
      </c>
      <c r="B21" s="83" t="s">
        <v>49</v>
      </c>
      <c r="C21" s="84"/>
      <c r="D21" s="85" t="s">
        <v>17</v>
      </c>
      <c r="E21" s="85"/>
      <c r="F21" s="85"/>
      <c r="G21" s="85" t="s">
        <v>17</v>
      </c>
      <c r="H21" s="29"/>
      <c r="I21" s="29"/>
      <c r="J21" s="85" t="s">
        <v>17</v>
      </c>
      <c r="K21" s="85"/>
      <c r="L21" s="85"/>
      <c r="M21" s="85"/>
      <c r="N21" s="85" t="s">
        <v>17</v>
      </c>
      <c r="O21" s="29"/>
      <c r="P21" s="29"/>
      <c r="Q21" s="85"/>
      <c r="R21" s="85" t="s">
        <v>17</v>
      </c>
      <c r="S21" s="85" t="s">
        <v>17</v>
      </c>
      <c r="T21" s="85"/>
      <c r="U21" s="85"/>
      <c r="V21" s="29"/>
      <c r="W21" s="29"/>
      <c r="X21" s="85"/>
      <c r="Y21" s="85" t="s">
        <v>17</v>
      </c>
      <c r="Z21" s="85" t="s">
        <v>17</v>
      </c>
      <c r="AA21" s="85"/>
      <c r="AB21" s="85"/>
      <c r="AC21" s="29"/>
      <c r="AD21" s="29"/>
      <c r="AE21" s="85"/>
      <c r="AF21" s="86"/>
      <c r="AG21" s="23"/>
      <c r="AH21" s="87"/>
      <c r="AI21" s="88"/>
      <c r="AJ21" s="88"/>
      <c r="AK21" s="88"/>
    </row>
    <row r="22" customFormat="false" ht="12.75" hidden="false" customHeight="true" outlineLevel="0" collapsed="false">
      <c r="A22" s="89"/>
      <c r="B22" s="90"/>
      <c r="C22" s="84"/>
      <c r="D22" s="85"/>
      <c r="E22" s="85"/>
      <c r="F22" s="85"/>
      <c r="G22" s="85"/>
      <c r="H22" s="29"/>
      <c r="I22" s="29"/>
      <c r="J22" s="85"/>
      <c r="K22" s="85"/>
      <c r="L22" s="85"/>
      <c r="M22" s="85"/>
      <c r="N22" s="85"/>
      <c r="O22" s="29"/>
      <c r="P22" s="29"/>
      <c r="Q22" s="85"/>
      <c r="R22" s="85" t="s">
        <v>42</v>
      </c>
      <c r="S22" s="85"/>
      <c r="T22" s="85"/>
      <c r="U22" s="85"/>
      <c r="V22" s="29"/>
      <c r="W22" s="29"/>
      <c r="X22" s="85"/>
      <c r="Y22" s="85"/>
      <c r="Z22" s="85"/>
      <c r="AA22" s="85"/>
      <c r="AB22" s="85"/>
      <c r="AC22" s="29"/>
      <c r="AD22" s="29"/>
      <c r="AE22" s="85"/>
      <c r="AF22" s="86"/>
      <c r="AG22" s="23"/>
      <c r="AH22" s="87"/>
      <c r="AI22" s="88"/>
      <c r="AJ22" s="88"/>
      <c r="AK22" s="88"/>
    </row>
    <row r="23" customFormat="false" ht="12.75" hidden="false" customHeight="true" outlineLevel="0" collapsed="false">
      <c r="A23" s="91" t="n">
        <v>141186</v>
      </c>
      <c r="B23" s="92" t="s">
        <v>50</v>
      </c>
      <c r="C23" s="93"/>
      <c r="D23" s="94"/>
      <c r="E23" s="94"/>
      <c r="F23" s="94"/>
      <c r="G23" s="94"/>
      <c r="H23" s="57"/>
      <c r="I23" s="57"/>
      <c r="J23" s="94"/>
      <c r="K23" s="94"/>
      <c r="L23" s="94"/>
      <c r="M23" s="94"/>
      <c r="N23" s="94"/>
      <c r="O23" s="57"/>
      <c r="P23" s="57"/>
      <c r="Q23" s="94"/>
      <c r="R23" s="94"/>
      <c r="S23" s="94"/>
      <c r="T23" s="94"/>
      <c r="U23" s="94"/>
      <c r="V23" s="57"/>
      <c r="W23" s="57"/>
      <c r="X23" s="94"/>
      <c r="Y23" s="94"/>
      <c r="Z23" s="94"/>
      <c r="AA23" s="94"/>
      <c r="AB23" s="94"/>
      <c r="AC23" s="57"/>
      <c r="AD23" s="57"/>
      <c r="AE23" s="94"/>
      <c r="AF23" s="95"/>
      <c r="AG23" s="59"/>
      <c r="AH23" s="4"/>
      <c r="AI23" s="9"/>
    </row>
    <row r="24" customFormat="false" ht="12.75" hidden="false" customHeight="true" outlineLevel="0" collapsed="false">
      <c r="A24" s="96"/>
      <c r="B24" s="97" t="s">
        <v>51</v>
      </c>
      <c r="C24" s="98" t="n">
        <f aca="false">COUNTIF(C4:C23,"M")+COUNTIF(C28:C42,"M")+COUNTIF(C46:C54,"M")+COUNTIF(C4:C23,"P")+COUNTIF(C28:C42,"P")+COUNTIF(C46:C54,"P")+COUNTIF(C4:C23,"MT")+COUNTIF(C28:C42,"MT")+COUNTIF(C46:C54,"MT")+COUNTIF(C4:C23,"MN")+COUNTIF(C28:C42,"MN")+COUNTIF(C46:C54,"MN")+COUNTIF(C4:C23,"MN2")+COUNTIF(C28:C42,"MN2")+COUNTIF(C46:C54,"MN2")+COUNTIF(C4:C23,"PN2")+COUNTIF(C28:C42,"PN2")+COUNTIF(C46:C54,"PN2")</f>
        <v>7</v>
      </c>
      <c r="D24" s="99" t="n">
        <f aca="false">COUNTIF(D4:D23,"M")+COUNTIF(D28:D42,"M")+COUNTIF(D46:D54,"M")+COUNTIF(D4:D23,"P")+COUNTIF(D28:D42,"P")+COUNTIF(D46:D54,"P")+COUNTIF(D4:D23,"MT")+COUNTIF(D28:D42,"MT")+COUNTIF(D46:D54,"MT")+COUNTIF(D4:D23,"MN")+COUNTIF(D28:D42,"MN")+COUNTIF(D46:D54,"MN")+COUNTIF(D4:D23,"MN2")+COUNTIF(D28:D42,"MN2")+COUNTIF(D46:D54,"MN2")+COUNTIF(D4:D23,"PN2")+COUNTIF(D28:D42,"PN2")+COUNTIF(D46:D54,"PN2")</f>
        <v>7</v>
      </c>
      <c r="E24" s="99" t="n">
        <f aca="false">COUNTIF(E4:E23,"M")+COUNTIF(E28:E42,"M")+COUNTIF(E46:E54,"M")+COUNTIF(E4:E23,"P")+COUNTIF(E28:E42,"P")+COUNTIF(E46:E54,"P")+COUNTIF(E4:E23,"MT")+COUNTIF(E28:E42,"MT")+COUNTIF(E46:E54,"MT")+COUNTIF(E4:E23,"MN")+COUNTIF(E28:E42,"MN")+COUNTIF(E46:E54,"MN")+COUNTIF(E4:E23,"MN2")+COUNTIF(E28:E42,"MN2")+COUNTIF(E46:E54,"MN2")+COUNTIF(E4:E23,"PN2")+COUNTIF(E28:E42,"PN2")+COUNTIF(E46:E54,"PN2")</f>
        <v>7</v>
      </c>
      <c r="F24" s="99" t="n">
        <f aca="false">COUNTIF(F4:F23,"M")+COUNTIF(F28:F42,"M")+COUNTIF(F46:F54,"M")+COUNTIF(F4:F23,"P")+COUNTIF(F28:F42,"P")+COUNTIF(F46:F54,"P")+COUNTIF(F4:F23,"MT")+COUNTIF(F28:F42,"MT")+COUNTIF(F46:F54,"MT")+COUNTIF(F4:F23,"MN")+COUNTIF(F28:F42,"MN")+COUNTIF(F46:F54,"MN")+COUNTIF(F4:F23,"MN2")+COUNTIF(F28:F42,"MN2")+COUNTIF(F46:F54,"MN2")+COUNTIF(F4:F23,"PN2")+COUNTIF(F28:F42,"PN2")+COUNTIF(F46:F54,"PN2")</f>
        <v>7</v>
      </c>
      <c r="G24" s="99" t="n">
        <f aca="false">COUNTIF(G4:G23,"M")+COUNTIF(G28:G42,"M")+COUNTIF(G46:G54,"M")+COUNTIF(G4:G23,"P")+COUNTIF(G28:G42,"P")+COUNTIF(G46:G54,"P")+COUNTIF(G4:G23,"MT")+COUNTIF(G28:G42,"MT")+COUNTIF(G46:G54,"MT")+COUNTIF(G4:G23,"MN")+COUNTIF(G28:G42,"MN")+COUNTIF(G46:G54,"MN")+COUNTIF(G4:G23,"MN2")+COUNTIF(G28:G42,"MN2")+COUNTIF(G46:G54,"MN2")+COUNTIF(G4:G23,"PN2")+COUNTIF(G28:G42,"PN2")+COUNTIF(G46:G54,"PN2")</f>
        <v>7</v>
      </c>
      <c r="H24" s="99" t="n">
        <f aca="false">COUNTIF(H4:H23,"M")+COUNTIF(H28:H42,"M")+COUNTIF(H46:H54,"M")+COUNTIF(H4:H23,"P")+COUNTIF(H28:H42,"P")+COUNTIF(H46:H54,"P")+COUNTIF(H4:H23,"MT")+COUNTIF(H28:H42,"MT")+COUNTIF(H46:H54,"MT")+COUNTIF(H4:H23,"MN")+COUNTIF(H28:H42,"MN")+COUNTIF(H46:H54,"MN")+COUNTIF(H4:H23,"MN2")+COUNTIF(H28:H42,"MN2")+COUNTIF(H46:H54,"MN2")+COUNTIF(H4:H23,"PN2")+COUNTIF(H28:H42,"PN2")+COUNTIF(H46:H54,"PN2")</f>
        <v>7</v>
      </c>
      <c r="I24" s="99" t="n">
        <f aca="false">COUNTIF(I4:I23,"M")+COUNTIF(I28:I42,"M")+COUNTIF(I46:I54,"M")+COUNTIF(I4:I23,"P")+COUNTIF(I28:I42,"P")+COUNTIF(I46:I54,"P")+COUNTIF(I4:I23,"MT")+COUNTIF(I28:I42,"MT")+COUNTIF(I46:I54,"MT")+COUNTIF(I4:I23,"MN")+COUNTIF(I28:I42,"MN")+COUNTIF(I46:I54,"MN")+COUNTIF(I4:I23,"MN2")+COUNTIF(I28:I42,"MN2")+COUNTIF(I46:I54,"MN2")+COUNTIF(I4:I23,"PN2")+COUNTIF(I28:I42,"PN2")+COUNTIF(I46:I54,"PN2")</f>
        <v>7</v>
      </c>
      <c r="J24" s="99" t="n">
        <f aca="false">COUNTIF(J4:J23,"M")+COUNTIF(J28:J42,"M")+COUNTIF(J46:J54,"M")+COUNTIF(J4:J23,"P")+COUNTIF(J28:J42,"P")+COUNTIF(J46:J54,"P")+COUNTIF(J4:J23,"MT")+COUNTIF(J28:J42,"MT")+COUNTIF(J46:J54,"MT")+COUNTIF(J4:J23,"MN")+COUNTIF(J28:J42,"MN")+COUNTIF(J46:J54,"MN")+COUNTIF(J4:J23,"MN2")+COUNTIF(J28:J42,"MN2")+COUNTIF(J46:J54,"MN2")+COUNTIF(J4:J23,"PN2")+COUNTIF(J28:J42,"PN2")+COUNTIF(J46:J54,"PN2")</f>
        <v>7</v>
      </c>
      <c r="K24" s="99" t="n">
        <f aca="false">COUNTIF(K4:K23,"M")+COUNTIF(K28:K42,"M")+COUNTIF(K46:K54,"M")+COUNTIF(K4:K23,"P")+COUNTIF(K28:K42,"P")+COUNTIF(K46:K54,"P")+COUNTIF(K4:K23,"MT")+COUNTIF(K28:K42,"MT")+COUNTIF(K46:K54,"MT")+COUNTIF(K4:K23,"MN")+COUNTIF(K28:K42,"MN")+COUNTIF(K46:K54,"MN")+COUNTIF(K4:K23,"MN2")+COUNTIF(K28:K42,"MN2")+COUNTIF(K46:K54,"MN2")+COUNTIF(K4:K23,"PN2")+COUNTIF(K28:K42,"PN2")+COUNTIF(K46:K54,"PN2")</f>
        <v>7</v>
      </c>
      <c r="L24" s="99" t="n">
        <f aca="false">COUNTIF(L4:L23,"M")+COUNTIF(L28:L42,"M")+COUNTIF(L46:L54,"M")+COUNTIF(L4:L23,"P")+COUNTIF(L28:L42,"P")+COUNTIF(L46:L54,"P")+COUNTIF(L4:L23,"MT")+COUNTIF(L28:L42,"MT")+COUNTIF(L46:L54,"MT")+COUNTIF(L4:L23,"MN")+COUNTIF(L28:L42,"MN")+COUNTIF(L46:L54,"MN")+COUNTIF(L4:L23,"MN2")+COUNTIF(L28:L42,"MN2")+COUNTIF(L46:L54,"MN2")+COUNTIF(L4:L23,"PN2")+COUNTIF(L28:L42,"PN2")+COUNTIF(L46:L54,"PN2")</f>
        <v>7</v>
      </c>
      <c r="M24" s="99" t="n">
        <f aca="false">COUNTIF(M4:M23,"M")+COUNTIF(M28:M42,"M")+COUNTIF(M46:M54,"M")+COUNTIF(M4:M23,"P")+COUNTIF(M28:M42,"P")+COUNTIF(M46:M54,"P")+COUNTIF(M4:M23,"MT")+COUNTIF(M28:M42,"MT")+COUNTIF(M46:M54,"MT")+COUNTIF(M4:M23,"MN")+COUNTIF(M28:M42,"MN")+COUNTIF(M46:M54,"MN")+COUNTIF(M4:M23,"MN2")+COUNTIF(M28:M42,"MN2")+COUNTIF(M46:M54,"MN2")+COUNTIF(M4:M23,"PN2")+COUNTIF(M28:M42,"PN2")+COUNTIF(M46:M54,"PN2")</f>
        <v>7</v>
      </c>
      <c r="N24" s="99" t="n">
        <f aca="false">COUNTIF(N4:N23,"M")+COUNTIF(N28:N42,"M")+COUNTIF(N46:N54,"M")+COUNTIF(N4:N23,"P")+COUNTIF(N28:N42,"P")+COUNTIF(N46:N54,"P")+COUNTIF(N4:N23,"MT")+COUNTIF(N28:N42,"MT")+COUNTIF(N46:N54,"MT")+COUNTIF(N4:N23,"MN")+COUNTIF(N28:N42,"MN")+COUNTIF(N46:N54,"MN")+COUNTIF(N4:N23,"MN2")+COUNTIF(N28:N42,"MN2")+COUNTIF(N46:N54,"MN2")+COUNTIF(N4:N23,"PN2")+COUNTIF(N28:N42,"PN2")+COUNTIF(N46:N54,"PN2")</f>
        <v>7</v>
      </c>
      <c r="O24" s="99" t="n">
        <f aca="false">COUNTIF(O4:O23,"M")+COUNTIF(O28:O42,"M")+COUNTIF(O46:O54,"M")+COUNTIF(O4:O23,"P")+COUNTIF(O28:O42,"P")+COUNTIF(O46:O54,"P")+COUNTIF(O4:O23,"MT")+COUNTIF(O28:O42,"MT")+COUNTIF(O46:O54,"MT")+COUNTIF(O4:O23,"MN")+COUNTIF(O28:O42,"MN")+COUNTIF(O46:O54,"MN")+COUNTIF(O4:O23,"MN2")+COUNTIF(O28:O42,"MN2")+COUNTIF(O46:O54,"MN2")+COUNTIF(O4:O23,"PN2")+COUNTIF(O28:O42,"PN2")+COUNTIF(O46:O54,"PN2")</f>
        <v>7</v>
      </c>
      <c r="P24" s="99" t="n">
        <f aca="false">COUNTIF(P4:P23,"M")+COUNTIF(P28:P42,"M")+COUNTIF(P46:P54,"M")+COUNTIF(P4:P23,"P")+COUNTIF(P28:P42,"P")+COUNTIF(P46:P54,"P")+COUNTIF(P4:P23,"MT")+COUNTIF(P28:P42,"MT")+COUNTIF(P46:P54,"MT")+COUNTIF(P4:P23,"MN")+COUNTIF(P28:P42,"MN")+COUNTIF(P46:P54,"MN")+COUNTIF(P4:P23,"MN2")+COUNTIF(P28:P42,"MN2")+COUNTIF(P46:P54,"MN2")+COUNTIF(P4:P23,"PN2")+COUNTIF(P28:P42,"PN2")+COUNTIF(P46:P54,"PN2")</f>
        <v>7</v>
      </c>
      <c r="Q24" s="99" t="n">
        <f aca="false">COUNTIF(Q4:Q23,"M")+COUNTIF(Q28:Q42,"M")+COUNTIF(Q46:Q54,"M")+COUNTIF(Q4:Q23,"P")+COUNTIF(Q28:Q42,"P")+COUNTIF(Q46:Q54,"P")+COUNTIF(Q4:Q23,"MT")+COUNTIF(Q28:Q42,"MT")+COUNTIF(Q46:Q54,"MT")+COUNTIF(Q4:Q23,"MN")+COUNTIF(Q28:Q42,"MN")+COUNTIF(Q46:Q54,"MN")+COUNTIF(Q4:Q23,"MN2")+COUNTIF(Q28:Q42,"MN2")+COUNTIF(Q46:Q54,"MN2")+COUNTIF(Q4:Q23,"PN2")+COUNTIF(Q28:Q42,"PN2")+COUNTIF(Q46:Q54,"PN2")</f>
        <v>7</v>
      </c>
      <c r="R24" s="99" t="n">
        <f aca="false">COUNTIF(R4:R23,"M")+COUNTIF(R28:R42,"M")+COUNTIF(R46:R54,"M")+COUNTIF(R4:R23,"P")+COUNTIF(R28:R42,"P")+COUNTIF(R46:R54,"P")+COUNTIF(R4:R23,"MT")+COUNTIF(R28:R42,"MT")+COUNTIF(R46:R54,"MT")+COUNTIF(R4:R23,"MN")+COUNTIF(R28:R42,"MN")+COUNTIF(R46:R54,"MN")+COUNTIF(R4:R23,"MN2")+COUNTIF(R28:R42,"MN2")+COUNTIF(R46:R54,"MN2")+COUNTIF(R4:R23,"PN2")+COUNTIF(R28:R42,"PN2")+COUNTIF(R46:R54,"PN2")</f>
        <v>6</v>
      </c>
      <c r="S24" s="99" t="n">
        <f aca="false">COUNTIF(S4:S23,"M")+COUNTIF(S28:S42,"M")+COUNTIF(S46:S54,"M")+COUNTIF(S4:S23,"P")+COUNTIF(S28:S42,"P")+COUNTIF(S46:S54,"P")+COUNTIF(S4:S23,"MT")+COUNTIF(S28:S42,"MT")+COUNTIF(S46:S54,"MT")+COUNTIF(S4:S23,"MN")+COUNTIF(S28:S42,"MN")+COUNTIF(S46:S54,"MN")+COUNTIF(S4:S23,"MN2")+COUNTIF(S28:S42,"MN2")+COUNTIF(S46:S54,"MN2")+COUNTIF(S4:S23,"PN2")+COUNTIF(S28:S42,"PN2")+COUNTIF(S46:S54,"PN2")</f>
        <v>7</v>
      </c>
      <c r="T24" s="99" t="n">
        <f aca="false">COUNTIF(T4:T23,"M")+COUNTIF(T28:T42,"M")+COUNTIF(T46:T54,"M")+COUNTIF(T4:T23,"P")+COUNTIF(T28:T42,"P")+COUNTIF(T46:T54,"P")+COUNTIF(T4:T23,"MT")+COUNTIF(T28:T42,"MT")+COUNTIF(T46:T54,"MT")+COUNTIF(T4:T23,"MN")+COUNTIF(T28:T42,"MN")+COUNTIF(T46:T54,"MN")+COUNTIF(T4:T23,"MN2")+COUNTIF(T28:T42,"MN2")+COUNTIF(T46:T54,"MN2")+COUNTIF(T4:T23,"PN2")+COUNTIF(T28:T42,"PN2")+COUNTIF(T46:T54,"PN2")</f>
        <v>7</v>
      </c>
      <c r="U24" s="99" t="n">
        <f aca="false">COUNTIF(U4:U23,"M")+COUNTIF(U28:U42,"M")+COUNTIF(U46:U54,"M")+COUNTIF(U4:U23,"P")+COUNTIF(U28:U42,"P")+COUNTIF(U46:U54,"P")+COUNTIF(U4:U23,"MT")+COUNTIF(U28:U42,"MT")+COUNTIF(U46:U54,"MT")+COUNTIF(U4:U23,"MN")+COUNTIF(U28:U42,"MN")+COUNTIF(U46:U54,"MN")+COUNTIF(U4:U23,"MN2")+COUNTIF(U28:U42,"MN2")+COUNTIF(U46:U54,"MN2")+COUNTIF(U4:U23,"PN2")+COUNTIF(U28:U42,"PN2")+COUNTIF(U46:U54,"PN2")</f>
        <v>6</v>
      </c>
      <c r="V24" s="99" t="n">
        <f aca="false">COUNTIF(V4:V23,"M")+COUNTIF(V28:V42,"M")+COUNTIF(V46:V54,"M")+COUNTIF(V4:V23,"P")+COUNTIF(V28:V42,"P")+COUNTIF(V46:V54,"P")+COUNTIF(V4:V23,"MT")+COUNTIF(V28:V42,"MT")+COUNTIF(V46:V54,"MT")+COUNTIF(V4:V23,"MN")+COUNTIF(V28:V42,"MN")+COUNTIF(V46:V54,"MN")+COUNTIF(V4:V23,"MN2")+COUNTIF(V28:V42,"MN2")+COUNTIF(V46:V54,"MN2")+COUNTIF(V4:V23,"PN2")+COUNTIF(V28:V42,"PN2")+COUNTIF(V46:V54,"PN2")</f>
        <v>7</v>
      </c>
      <c r="W24" s="99" t="n">
        <f aca="false">COUNTIF(W4:W23,"M")+COUNTIF(W28:W42,"M")+COUNTIF(W46:W54,"M")+COUNTIF(W4:W23,"P")+COUNTIF(W28:W42,"P")+COUNTIF(W46:W54,"P")+COUNTIF(W4:W23,"MT")+COUNTIF(W28:W42,"MT")+COUNTIF(W46:W54,"MT")+COUNTIF(W4:W23,"MN")+COUNTIF(W28:W42,"MN")+COUNTIF(W46:W54,"MN")+COUNTIF(W4:W23,"MN2")+COUNTIF(W28:W42,"MN2")+COUNTIF(W46:W54,"MN2")+COUNTIF(W4:W23,"PN2")+COUNTIF(W28:W42,"PN2")+COUNTIF(W46:W54,"PN2")</f>
        <v>7</v>
      </c>
      <c r="X24" s="99" t="n">
        <f aca="false">COUNTIF(X4:X23,"M")+COUNTIF(X28:X42,"M")+COUNTIF(X46:X54,"M")+COUNTIF(X4:X23,"P")+COUNTIF(X28:X42,"P")+COUNTIF(X46:X54,"P")+COUNTIF(X4:X23,"MT")+COUNTIF(X28:X42,"MT")+COUNTIF(X46:X54,"MT")+COUNTIF(X4:X23,"MN")+COUNTIF(X28:X42,"MN")+COUNTIF(X46:X54,"MN")+COUNTIF(X4:X23,"MN2")+COUNTIF(X28:X42,"MN2")+COUNTIF(X46:X54,"MN2")+COUNTIF(X4:X23,"PN2")+COUNTIF(X28:X42,"PN2")+COUNTIF(X46:X54,"PN2")</f>
        <v>7</v>
      </c>
      <c r="Y24" s="99" t="n">
        <f aca="false">COUNTIF(Y4:Y23,"M")+COUNTIF(Y28:Y42,"M")+COUNTIF(Y46:Y54,"M")+COUNTIF(Y4:Y23,"P")+COUNTIF(Y28:Y42,"P")+COUNTIF(Y46:Y54,"P")+COUNTIF(Y4:Y23,"MT")+COUNTIF(Y28:Y42,"MT")+COUNTIF(Y46:Y54,"MT")+COUNTIF(Y4:Y23,"MN")+COUNTIF(Y28:Y42,"MN")+COUNTIF(Y46:Y54,"MN")+COUNTIF(Y4:Y23,"MN2")+COUNTIF(Y28:Y42,"MN2")+COUNTIF(Y46:Y54,"MN2")+COUNTIF(Y4:Y23,"PN2")+COUNTIF(Y28:Y42,"PN2")+COUNTIF(Y46:Y54,"PN2")</f>
        <v>7</v>
      </c>
      <c r="Z24" s="99" t="n">
        <f aca="false">COUNTIF(Z4:Z23,"M")+COUNTIF(Z28:Z42,"M")+COUNTIF(Z46:Z54,"M")+COUNTIF(Z4:Z23,"P")+COUNTIF(Z28:Z42,"P")+COUNTIF(Z46:Z54,"P")+COUNTIF(Z4:Z23,"MT")+COUNTIF(Z28:Z42,"MT")+COUNTIF(Z46:Z54,"MT")+COUNTIF(Z4:Z23,"MN")+COUNTIF(Z28:Z42,"MN")+COUNTIF(Z46:Z54,"MN")+COUNTIF(Z4:Z23,"MN2")+COUNTIF(Z28:Z42,"MN2")+COUNTIF(Z46:Z54,"MN2")+COUNTIF(Z4:Z23,"PN2")+COUNTIF(Z28:Z42,"PN2")+COUNTIF(Z46:Z54,"PN2")</f>
        <v>7</v>
      </c>
      <c r="AA24" s="99" t="n">
        <f aca="false">COUNTIF(AA4:AA23,"M")+COUNTIF(AA28:AA42,"M")+COUNTIF(AA46:AA54,"M")+COUNTIF(AA4:AA23,"P")+COUNTIF(AA28:AA42,"P")+COUNTIF(AA46:AA54,"P")+COUNTIF(AA4:AA23,"MT")+COUNTIF(AA28:AA42,"MT")+COUNTIF(AA46:AA54,"MT")+COUNTIF(AA4:AA23,"MN")+COUNTIF(AA28:AA42,"MN")+COUNTIF(AA46:AA54,"MN")+COUNTIF(AA4:AA23,"MN2")+COUNTIF(AA28:AA42,"MN2")+COUNTIF(AA46:AA54,"MN2")+COUNTIF(AA4:AA23,"PN2")+COUNTIF(AA28:AA42,"PN2")+COUNTIF(AA46:AA54,"PN2")</f>
        <v>7</v>
      </c>
      <c r="AB24" s="99" t="n">
        <f aca="false">COUNTIF(AB4:AB23,"M")+COUNTIF(AB28:AB42,"M")+COUNTIF(AB46:AB54,"M")+COUNTIF(AB4:AB23,"P")+COUNTIF(AB28:AB42,"P")+COUNTIF(AB46:AB54,"P")+COUNTIF(AB4:AB23,"MT")+COUNTIF(AB28:AB42,"MT")+COUNTIF(AB46:AB54,"MT")+COUNTIF(AB4:AB23,"MN")+COUNTIF(AB28:AB42,"MN")+COUNTIF(AB46:AB54,"MN")+COUNTIF(AB4:AB23,"MN2")+COUNTIF(AB28:AB42,"MN2")+COUNTIF(AB46:AB54,"MN2")+COUNTIF(AB4:AB23,"PN2")+COUNTIF(AB28:AB42,"PN2")+COUNTIF(AB46:AB54,"PN2")</f>
        <v>7</v>
      </c>
      <c r="AC24" s="99" t="n">
        <f aca="false">COUNTIF(AC4:AC23,"M")+COUNTIF(AC28:AC42,"M")+COUNTIF(AC46:AC54,"M")+COUNTIF(AC4:AC23,"P")+COUNTIF(AC28:AC42,"P")+COUNTIF(AC46:AC54,"P")+COUNTIF(AC4:AC23,"MT")+COUNTIF(AC28:AC42,"MT")+COUNTIF(AC46:AC54,"MT")+COUNTIF(AC4:AC23,"MN")+COUNTIF(AC28:AC42,"MN")+COUNTIF(AC46:AC54,"MN")+COUNTIF(AC4:AC23,"MN2")+COUNTIF(AC28:AC42,"MN2")+COUNTIF(AC46:AC54,"MN2")+COUNTIF(AC4:AC23,"PN2")+COUNTIF(AC28:AC42,"PN2")+COUNTIF(AC46:AC54,"PN2")</f>
        <v>7</v>
      </c>
      <c r="AD24" s="99" t="n">
        <f aca="false">COUNTIF(AD4:AD23,"M")+COUNTIF(AD28:AD42,"M")+COUNTIF(AD46:AD54,"M")+COUNTIF(AD4:AD23,"P")+COUNTIF(AD28:AD42,"P")+COUNTIF(AD46:AD54,"P")+COUNTIF(AD4:AD23,"MT")+COUNTIF(AD28:AD42,"MT")+COUNTIF(AD46:AD54,"MT")+COUNTIF(AD4:AD23,"MN")+COUNTIF(AD28:AD42,"MN")+COUNTIF(AD46:AD54,"MN")+COUNTIF(AD4:AD23,"MN2")+COUNTIF(AD28:AD42,"MN2")+COUNTIF(AD46:AD54,"MN2")+COUNTIF(AD4:AD23,"PN2")+COUNTIF(AD28:AD42,"PN2")+COUNTIF(AD46:AD54,"PN2")</f>
        <v>7</v>
      </c>
      <c r="AE24" s="99" t="n">
        <f aca="false">COUNTIF(AE4:AE23,"M")+COUNTIF(AE28:AE42,"M")+COUNTIF(AE46:AE54,"M")+COUNTIF(AE4:AE23,"P")+COUNTIF(AE28:AE42,"P")+COUNTIF(AE46:AE54,"P")+COUNTIF(AE4:AE23,"MT")+COUNTIF(AE28:AE42,"MT")+COUNTIF(AE46:AE54,"MT")+COUNTIF(AE4:AE23,"MN")+COUNTIF(AE28:AE42,"MN")+COUNTIF(AE46:AE54,"MN")+COUNTIF(AE4:AE23,"MN2")+COUNTIF(AE28:AE42,"MN2")+COUNTIF(AE46:AE54,"MN2")+COUNTIF(AE4:AE23,"PN2")+COUNTIF(AE28:AE42,"PN2")+COUNTIF(AE46:AE54,"PN2")</f>
        <v>6</v>
      </c>
      <c r="AF24" s="100" t="n">
        <f aca="false">COUNTIF(AF4:AF23,"M")+COUNTIF(AF28:AF42,"M")+COUNTIF(AF46:AF54,"M")+COUNTIF(AF4:AF23,"P")+COUNTIF(AF28:AF42,"P")+COUNTIF(AF46:AF54,"P")+COUNTIF(AF4:AF23,"MT")+COUNTIF(AF28:AF42,"MT")+COUNTIF(AF46:AF54,"MT")+COUNTIF(AF4:AF23,"MN")+COUNTIF(AF28:AF42,"MN")+COUNTIF(AF46:AF54,"MN")+COUNTIF(AF4:AF23,"MN2")+COUNTIF(AF28:AF42,"MN2")+COUNTIF(AF46:AF54,"MN2")+COUNTIF(AF4:AF23,"PN2")+COUNTIF(AF28:AF42,"PN2")+COUNTIF(AF46:AF54,"PN2")</f>
        <v>7</v>
      </c>
      <c r="AG24" s="101" t="n">
        <f aca="false">COUNTIF(AG4:AG23,"M")+COUNTIF(AG28:AG42,"M")+COUNTIF(AG46:AG54,"M")+COUNTIF(AG4:AG23,"P")+COUNTIF(AG28:AG42,"P")+COUNTIF(AG46:AG54,"P")+COUNTIF(AG4:AG23,"MT")+COUNTIF(AG28:AG42,"MT")+COUNTIF(AG46:AG54,"MT")+COUNTIF(AG4:AG23,"MN")+COUNTIF(AG28:AG42,"MN")+COUNTIF(AG46:AG54,"MN")+COUNTIF(AG4:AG23,"MN2")+COUNTIF(AG28:AG42,"MN2")+COUNTIF(AG46:AG54,"MN2")+COUNTIF(AG4:AG23,"PN2")+COUNTIF(AG28:AG42,"PN2")+COUNTIF(AG46:AG54,"PN2")</f>
        <v>0</v>
      </c>
      <c r="AH24" s="4"/>
      <c r="AI24" s="9" t="s">
        <v>42</v>
      </c>
      <c r="AJ24" s="102" t="s">
        <v>42</v>
      </c>
    </row>
    <row r="25" customFormat="false" ht="12.75" hidden="false" customHeight="true" outlineLevel="0" collapsed="false">
      <c r="A25" s="103"/>
      <c r="B25" s="104" t="s">
        <v>52</v>
      </c>
      <c r="C25" s="105" t="n">
        <f aca="false">COUNTIF(C4:C23,"T")+COUNTIF(C28:C42,"T")+COUNTIF(C46:C54,"T")+COUNTIF(C4:C23,"P")+COUNTIF(C28:C42,"P")+COUNTIF(C46:C54,"P")+COUNTIF(C4:C23,"TN")+COUNTIF(C28:C42,"TN")+COUNTIF(C46:C54,"TN")+COUNTIF(C4:C23,"MT")+COUNTIF(C28:C42,"MT")+COUNTIF(C46:C54,"MT")+COUNTIF(C4:C23,"TN2")+COUNTIF(C28:C42,"TN2")+COUNTIF(C46:C54,"TN2")+COUNTIF(C4:C23,"PN2")+COUNTIF(C28:C42,"PN2")+COUNTIF(C46:C54,"PN2")</f>
        <v>7</v>
      </c>
      <c r="D25" s="106" t="n">
        <f aca="false">COUNTIF(D4:D23,"T")+COUNTIF(D28:D42,"T")+COUNTIF(D46:D54,"T")+COUNTIF(D4:D23,"P")+COUNTIF(D28:D42,"P")+COUNTIF(D46:D54,"P")+COUNTIF(D4:D23,"TN")+COUNTIF(D28:D42,"TN")+COUNTIF(D46:D54,"TN")+COUNTIF(D4:D23,"MT")+COUNTIF(D28:D42,"MT")+COUNTIF(D46:D54,"MT")+COUNTIF(D4:D23,"TN2")+COUNTIF(D28:D42,"TN2")+COUNTIF(D46:D54,"TN2")+COUNTIF(D4:D23,"PN2")+COUNTIF(D28:D42,"PN2")+COUNTIF(D46:D54,"PN2")</f>
        <v>7</v>
      </c>
      <c r="E25" s="106" t="n">
        <f aca="false">COUNTIF(E4:E23,"T")+COUNTIF(E28:E42,"T")+COUNTIF(E46:E54,"T")+COUNTIF(E4:E23,"P")+COUNTIF(E28:E42,"P")+COUNTIF(E46:E54,"P")+COUNTIF(E4:E23,"TN")+COUNTIF(E28:E42,"TN")+COUNTIF(E46:E54,"TN")+COUNTIF(E4:E23,"MT")+COUNTIF(E28:E42,"MT")+COUNTIF(E46:E54,"MT")+COUNTIF(E4:E23,"TN2")+COUNTIF(E28:E42,"TN2")+COUNTIF(E46:E54,"TN2")+COUNTIF(E4:E23,"PN2")+COUNTIF(E28:E42,"PN2")+COUNTIF(E46:E54,"PN2")</f>
        <v>7</v>
      </c>
      <c r="F25" s="106" t="n">
        <f aca="false">COUNTIF(F4:F23,"T")+COUNTIF(F28:F42,"T")+COUNTIF(F46:F54,"T")+COUNTIF(F4:F23,"P")+COUNTIF(F28:F42,"P")+COUNTIF(F46:F54,"P")+COUNTIF(F4:F23,"TN")+COUNTIF(F28:F42,"TN")+COUNTIF(F46:F54,"TN")+COUNTIF(F4:F23,"MT")+COUNTIF(F28:F42,"MT")+COUNTIF(F46:F54,"MT")+COUNTIF(F4:F23,"TN2")+COUNTIF(F28:F42,"TN2")+COUNTIF(F46:F54,"TN2")+COUNTIF(F4:F23,"PN2")+COUNTIF(F28:F42,"PN2")+COUNTIF(F46:F54,"PN2")</f>
        <v>7</v>
      </c>
      <c r="G25" s="106" t="n">
        <f aca="false">COUNTIF(G4:G23,"T")+COUNTIF(G28:G42,"T")+COUNTIF(G46:G54,"T")+COUNTIF(G4:G23,"P")+COUNTIF(G28:G42,"P")+COUNTIF(G46:G54,"P")+COUNTIF(G4:G23,"TN")+COUNTIF(G28:G42,"TN")+COUNTIF(G46:G54,"TN")+COUNTIF(G4:G23,"MT")+COUNTIF(G28:G42,"MT")+COUNTIF(G46:G54,"MT")+COUNTIF(G4:G23,"TN2")+COUNTIF(G28:G42,"TN2")+COUNTIF(G46:G54,"TN2")+COUNTIF(G4:G23,"PN2")+COUNTIF(G28:G42,"PN2")+COUNTIF(G46:G54,"PN2")</f>
        <v>7</v>
      </c>
      <c r="H25" s="106" t="n">
        <f aca="false">COUNTIF(H4:H23,"T")+COUNTIF(H28:H42,"T")+COUNTIF(H46:H54,"T")+COUNTIF(H4:H23,"P")+COUNTIF(H28:H42,"P")+COUNTIF(H46:H54,"P")+COUNTIF(H4:H23,"TN")+COUNTIF(H28:H42,"TN")+COUNTIF(H46:H54,"TN")+COUNTIF(H4:H23,"MT")+COUNTIF(H28:H42,"MT")+COUNTIF(H46:H54,"MT")+COUNTIF(H4:H23,"TN2")+COUNTIF(H28:H42,"TN2")+COUNTIF(H46:H54,"TN2")+COUNTIF(H4:H23,"PN2")+COUNTIF(H28:H42,"PN2")+COUNTIF(H46:H54,"PN2")</f>
        <v>7</v>
      </c>
      <c r="I25" s="106" t="n">
        <f aca="false">COUNTIF(I4:I23,"T")+COUNTIF(I28:I42,"T")+COUNTIF(I46:I54,"T")+COUNTIF(I4:I23,"P")+COUNTIF(I28:I42,"P")+COUNTIF(I46:I54,"P")+COUNTIF(I4:I23,"TN")+COUNTIF(I28:I42,"TN")+COUNTIF(I46:I54,"TN")+COUNTIF(I4:I23,"MT")+COUNTIF(I28:I42,"MT")+COUNTIF(I46:I54,"MT")+COUNTIF(I4:I23,"TN2")+COUNTIF(I28:I42,"TN2")+COUNTIF(I46:I54,"TN2")+COUNTIF(I4:I23,"PN2")+COUNTIF(I28:I42,"PN2")+COUNTIF(I46:I54,"PN2")</f>
        <v>7</v>
      </c>
      <c r="J25" s="106" t="n">
        <f aca="false">COUNTIF(J4:J23,"T")+COUNTIF(J28:J42,"T")+COUNTIF(J46:J54,"T")+COUNTIF(J4:J23,"P")+COUNTIF(J28:J42,"P")+COUNTIF(J46:J54,"P")+COUNTIF(J4:J23,"TN")+COUNTIF(J28:J42,"TN")+COUNTIF(J46:J54,"TN")+COUNTIF(J4:J23,"MT")+COUNTIF(J28:J42,"MT")+COUNTIF(J46:J54,"MT")+COUNTIF(J4:J23,"TN2")+COUNTIF(J28:J42,"TN2")+COUNTIF(J46:J54,"TN2")+COUNTIF(J4:J23,"PN2")+COUNTIF(J28:J42,"PN2")+COUNTIF(J46:J54,"PN2")</f>
        <v>7</v>
      </c>
      <c r="K25" s="106" t="n">
        <f aca="false">COUNTIF(K4:K23,"T")+COUNTIF(K28:K42,"T")+COUNTIF(K46:K54,"T")+COUNTIF(K4:K23,"P")+COUNTIF(K28:K42,"P")+COUNTIF(K46:K54,"P")+COUNTIF(K4:K23,"TN")+COUNTIF(K28:K42,"TN")+COUNTIF(K46:K54,"TN")+COUNTIF(K4:K23,"MT")+COUNTIF(K28:K42,"MT")+COUNTIF(K46:K54,"MT")+COUNTIF(K4:K23,"TN2")+COUNTIF(K28:K42,"TN2")+COUNTIF(K46:K54,"TN2")+COUNTIF(K4:K23,"PN2")+COUNTIF(K28:K42,"PN2")+COUNTIF(K46:K54,"PN2")</f>
        <v>7</v>
      </c>
      <c r="L25" s="106" t="n">
        <f aca="false">COUNTIF(L4:L23,"T")+COUNTIF(L28:L42,"T")+COUNTIF(L46:L54,"T")+COUNTIF(L4:L23,"P")+COUNTIF(L28:L42,"P")+COUNTIF(L46:L54,"P")+COUNTIF(L4:L23,"TN")+COUNTIF(L28:L42,"TN")+COUNTIF(L46:L54,"TN")+COUNTIF(L4:L23,"MT")+COUNTIF(L28:L42,"MT")+COUNTIF(L46:L54,"MT")+COUNTIF(L4:L23,"TN2")+COUNTIF(L28:L42,"TN2")+COUNTIF(L46:L54,"TN2")+COUNTIF(L4:L23,"PN2")+COUNTIF(L28:L42,"PN2")+COUNTIF(L46:L54,"PN2")</f>
        <v>7</v>
      </c>
      <c r="M25" s="106" t="n">
        <f aca="false">COUNTIF(M4:M23,"T")+COUNTIF(M28:M42,"T")+COUNTIF(M46:M54,"T")+COUNTIF(M4:M23,"P")+COUNTIF(M28:M42,"P")+COUNTIF(M46:M54,"P")+COUNTIF(M4:M23,"TN")+COUNTIF(M28:M42,"TN")+COUNTIF(M46:M54,"TN")+COUNTIF(M4:M23,"MT")+COUNTIF(M28:M42,"MT")+COUNTIF(M46:M54,"MT")+COUNTIF(M4:M23,"TN2")+COUNTIF(M28:M42,"TN2")+COUNTIF(M46:M54,"TN2")+COUNTIF(M4:M23,"PN2")+COUNTIF(M28:M42,"PN2")+COUNTIF(M46:M54,"PN2")</f>
        <v>7</v>
      </c>
      <c r="N25" s="106" t="n">
        <f aca="false">COUNTIF(N4:N23,"T")+COUNTIF(N28:N42,"T")+COUNTIF(N46:N54,"T")+COUNTIF(N4:N23,"P")+COUNTIF(N28:N42,"P")+COUNTIF(N46:N54,"P")+COUNTIF(N4:N23,"TN")+COUNTIF(N28:N42,"TN")+COUNTIF(N46:N54,"TN")+COUNTIF(N4:N23,"MT")+COUNTIF(N28:N42,"MT")+COUNTIF(N46:N54,"MT")+COUNTIF(N4:N23,"TN2")+COUNTIF(N28:N42,"TN2")+COUNTIF(N46:N54,"TN2")+COUNTIF(N4:N23,"PN2")+COUNTIF(N28:N42,"PN2")+COUNTIF(N46:N54,"PN2")</f>
        <v>7</v>
      </c>
      <c r="O25" s="106" t="n">
        <f aca="false">COUNTIF(O4:O23,"T")+COUNTIF(O28:O42,"T")+COUNTIF(O46:O54,"T")+COUNTIF(O4:O23,"P")+COUNTIF(O28:O42,"P")+COUNTIF(O46:O54,"P")+COUNTIF(O4:O23,"TN")+COUNTIF(O28:O42,"TN")+COUNTIF(O46:O54,"TN")+COUNTIF(O4:O23,"MT")+COUNTIF(O28:O42,"MT")+COUNTIF(O46:O54,"MT")+COUNTIF(O4:O23,"TN2")+COUNTIF(O28:O42,"TN2")+COUNTIF(O46:O54,"TN2")+COUNTIF(O4:O23,"PN2")+COUNTIF(O28:O42,"PN2")+COUNTIF(O46:O54,"PN2")</f>
        <v>8</v>
      </c>
      <c r="P25" s="106" t="n">
        <f aca="false">COUNTIF(P4:P23,"T")+COUNTIF(P28:P42,"T")+COUNTIF(P46:P54,"T")+COUNTIF(P4:P23,"P")+COUNTIF(P28:P42,"P")+COUNTIF(P46:P54,"P")+COUNTIF(P4:P23,"TN")+COUNTIF(P28:P42,"TN")+COUNTIF(P46:P54,"TN")+COUNTIF(P4:P23,"MT")+COUNTIF(P28:P42,"MT")+COUNTIF(P46:P54,"MT")+COUNTIF(P4:P23,"TN2")+COUNTIF(P28:P42,"TN2")+COUNTIF(P46:P54,"TN2")+COUNTIF(P4:P23,"PN2")+COUNTIF(P28:P42,"PN2")+COUNTIF(P46:P54,"PN2")</f>
        <v>7</v>
      </c>
      <c r="Q25" s="106" t="n">
        <f aca="false">COUNTIF(Q4:Q23,"T")+COUNTIF(Q28:Q42,"T")+COUNTIF(Q46:Q54,"T")+COUNTIF(Q4:Q23,"P")+COUNTIF(Q28:Q42,"P")+COUNTIF(Q46:Q54,"P")+COUNTIF(Q4:Q23,"TN")+COUNTIF(Q28:Q42,"TN")+COUNTIF(Q46:Q54,"TN")+COUNTIF(Q4:Q23,"MT")+COUNTIF(Q28:Q42,"MT")+COUNTIF(Q46:Q54,"MT")+COUNTIF(Q4:Q23,"TN2")+COUNTIF(Q28:Q42,"TN2")+COUNTIF(Q46:Q54,"TN2")+COUNTIF(Q4:Q23,"PN2")+COUNTIF(Q28:Q42,"PN2")+COUNTIF(Q46:Q54,"PN2")</f>
        <v>7</v>
      </c>
      <c r="R25" s="106" t="n">
        <f aca="false">COUNTIF(R4:R23,"T")+COUNTIF(R28:R42,"T")+COUNTIF(R46:R54,"T")+COUNTIF(R4:R23,"P")+COUNTIF(R28:R42,"P")+COUNTIF(R46:R54,"P")+COUNTIF(R4:R23,"TN")+COUNTIF(R28:R42,"TN")+COUNTIF(R46:R54,"TN")+COUNTIF(R4:R23,"MT")+COUNTIF(R28:R42,"MT")+COUNTIF(R46:R54,"MT")+COUNTIF(R4:R23,"TN2")+COUNTIF(R28:R42,"TN2")+COUNTIF(R46:R54,"TN2")+COUNTIF(R4:R23,"PN2")+COUNTIF(R28:R42,"PN2")+COUNTIF(R46:R54,"PN2")</f>
        <v>6</v>
      </c>
      <c r="S25" s="106" t="n">
        <f aca="false">COUNTIF(S4:S23,"T")+COUNTIF(S28:S42,"T")+COUNTIF(S46:S54,"T")+COUNTIF(S4:S23,"P")+COUNTIF(S28:S42,"P")+COUNTIF(S46:S54,"P")+COUNTIF(S4:S23,"TN")+COUNTIF(S28:S42,"TN")+COUNTIF(S46:S54,"TN")+COUNTIF(S4:S23,"MT")+COUNTIF(S28:S42,"MT")+COUNTIF(S46:S54,"MT")+COUNTIF(S4:S23,"TN2")+COUNTIF(S28:S42,"TN2")+COUNTIF(S46:S54,"TN2")+COUNTIF(S4:S23,"PN2")+COUNTIF(S28:S42,"PN2")+COUNTIF(S46:S54,"PN2")</f>
        <v>7</v>
      </c>
      <c r="T25" s="106" t="n">
        <f aca="false">COUNTIF(T4:T23,"T")+COUNTIF(T28:T42,"T")+COUNTIF(T46:T54,"T")+COUNTIF(T4:T23,"P")+COUNTIF(T28:T42,"P")+COUNTIF(T46:T54,"P")+COUNTIF(T4:T23,"TN")+COUNTIF(T28:T42,"TN")+COUNTIF(T46:T54,"TN")+COUNTIF(T4:T23,"MT")+COUNTIF(T28:T42,"MT")+COUNTIF(T46:T54,"MT")+COUNTIF(T4:T23,"TN2")+COUNTIF(T28:T42,"TN2")+COUNTIF(T46:T54,"TN2")+COUNTIF(T4:T23,"PN2")+COUNTIF(T28:T42,"PN2")+COUNTIF(T46:T54,"PN2")</f>
        <v>7</v>
      </c>
      <c r="U25" s="106" t="n">
        <f aca="false">COUNTIF(U4:U23,"T")+COUNTIF(U28:U42,"T")+COUNTIF(U46:U54,"T")+COUNTIF(U4:U23,"P")+COUNTIF(U28:U42,"P")+COUNTIF(U46:U54,"P")+COUNTIF(U4:U23,"TN")+COUNTIF(U28:U42,"TN")+COUNTIF(U46:U54,"TN")+COUNTIF(U4:U23,"MT")+COUNTIF(U28:U42,"MT")+COUNTIF(U46:U54,"MT")+COUNTIF(U4:U23,"TN2")+COUNTIF(U28:U42,"TN2")+COUNTIF(U46:U54,"TN2")+COUNTIF(U4:U23,"PN2")+COUNTIF(U28:U42,"PN2")+COUNTIF(U46:U54,"PN2")</f>
        <v>6</v>
      </c>
      <c r="V25" s="106" t="n">
        <f aca="false">COUNTIF(V4:V23,"T")+COUNTIF(V28:V42,"T")+COUNTIF(V46:V54,"T")+COUNTIF(V4:V23,"P")+COUNTIF(V28:V42,"P")+COUNTIF(V46:V54,"P")+COUNTIF(V4:V23,"TN")+COUNTIF(V28:V42,"TN")+COUNTIF(V46:V54,"TN")+COUNTIF(V4:V23,"MT")+COUNTIF(V28:V42,"MT")+COUNTIF(V46:V54,"MT")+COUNTIF(V4:V23,"TN2")+COUNTIF(V28:V42,"TN2")+COUNTIF(V46:V54,"TN2")+COUNTIF(V4:V23,"PN2")+COUNTIF(V28:V42,"PN2")+COUNTIF(V46:V54,"PN2")</f>
        <v>7</v>
      </c>
      <c r="W25" s="106" t="n">
        <f aca="false">COUNTIF(W4:W23,"T")+COUNTIF(W28:W42,"T")+COUNTIF(W46:W54,"T")+COUNTIF(W4:W23,"P")+COUNTIF(W28:W42,"P")+COUNTIF(W46:W54,"P")+COUNTIF(W4:W23,"TN")+COUNTIF(W28:W42,"TN")+COUNTIF(W46:W54,"TN")+COUNTIF(W4:W23,"MT")+COUNTIF(W28:W42,"MT")+COUNTIF(W46:W54,"MT")+COUNTIF(W4:W23,"TN2")+COUNTIF(W28:W42,"TN2")+COUNTIF(W46:W54,"TN2")+COUNTIF(W4:W23,"PN2")+COUNTIF(W28:W42,"PN2")+COUNTIF(W46:W54,"PN2")</f>
        <v>7</v>
      </c>
      <c r="X25" s="106" t="n">
        <f aca="false">COUNTIF(X4:X23,"T")+COUNTIF(X28:X42,"T")+COUNTIF(X46:X54,"T")+COUNTIF(X4:X23,"P")+COUNTIF(X28:X42,"P")+COUNTIF(X46:X54,"P")+COUNTIF(X4:X23,"TN")+COUNTIF(X28:X42,"TN")+COUNTIF(X46:X54,"TN")+COUNTIF(X4:X23,"MT")+COUNTIF(X28:X42,"MT")+COUNTIF(X46:X54,"MT")+COUNTIF(X4:X23,"TN2")+COUNTIF(X28:X42,"TN2")+COUNTIF(X46:X54,"TN2")+COUNTIF(X4:X23,"PN2")+COUNTIF(X28:X42,"PN2")+COUNTIF(X46:X54,"PN2")</f>
        <v>7</v>
      </c>
      <c r="Y25" s="106" t="n">
        <f aca="false">COUNTIF(Y4:Y23,"T")+COUNTIF(Y28:Y42,"T")+COUNTIF(Y46:Y54,"T")+COUNTIF(Y4:Y23,"P")+COUNTIF(Y28:Y42,"P")+COUNTIF(Y46:Y54,"P")+COUNTIF(Y4:Y23,"TN")+COUNTIF(Y28:Y42,"TN")+COUNTIF(Y46:Y54,"TN")+COUNTIF(Y4:Y23,"MT")+COUNTIF(Y28:Y42,"MT")+COUNTIF(Y46:Y54,"MT")+COUNTIF(Y4:Y23,"TN2")+COUNTIF(Y28:Y42,"TN2")+COUNTIF(Y46:Y54,"TN2")+COUNTIF(Y4:Y23,"PN2")+COUNTIF(Y28:Y42,"PN2")+COUNTIF(Y46:Y54,"PN2")</f>
        <v>7</v>
      </c>
      <c r="Z25" s="106" t="n">
        <f aca="false">COUNTIF(Z4:Z23,"T")+COUNTIF(Z28:Z42,"T")+COUNTIF(Z46:Z54,"T")+COUNTIF(Z4:Z23,"P")+COUNTIF(Z28:Z42,"P")+COUNTIF(Z46:Z54,"P")+COUNTIF(Z4:Z23,"TN")+COUNTIF(Z28:Z42,"TN")+COUNTIF(Z46:Z54,"TN")+COUNTIF(Z4:Z23,"MT")+COUNTIF(Z28:Z42,"MT")+COUNTIF(Z46:Z54,"MT")+COUNTIF(Z4:Z23,"TN2")+COUNTIF(Z28:Z42,"TN2")+COUNTIF(Z46:Z54,"TN2")+COUNTIF(Z4:Z23,"PN2")+COUNTIF(Z28:Z42,"PN2")+COUNTIF(Z46:Z54,"PN2")</f>
        <v>7</v>
      </c>
      <c r="AA25" s="106" t="n">
        <f aca="false">COUNTIF(AA4:AA23,"T")+COUNTIF(AA28:AA42,"T")+COUNTIF(AA46:AA54,"T")+COUNTIF(AA4:AA23,"P")+COUNTIF(AA28:AA42,"P")+COUNTIF(AA46:AA54,"P")+COUNTIF(AA4:AA23,"TN")+COUNTIF(AA28:AA42,"TN")+COUNTIF(AA46:AA54,"TN")+COUNTIF(AA4:AA23,"MT")+COUNTIF(AA28:AA42,"MT")+COUNTIF(AA46:AA54,"MT")+COUNTIF(AA4:AA23,"TN2")+COUNTIF(AA28:AA42,"TN2")+COUNTIF(AA46:AA54,"TN2")+COUNTIF(AA4:AA23,"PN2")+COUNTIF(AA28:AA42,"PN2")+COUNTIF(AA46:AA54,"PN2")</f>
        <v>7</v>
      </c>
      <c r="AB25" s="106" t="n">
        <f aca="false">COUNTIF(AB4:AB23,"T")+COUNTIF(AB28:AB42,"T")+COUNTIF(AB46:AB54,"T")+COUNTIF(AB4:AB23,"P")+COUNTIF(AB28:AB42,"P")+COUNTIF(AB46:AB54,"P")+COUNTIF(AB4:AB23,"TN")+COUNTIF(AB28:AB42,"TN")+COUNTIF(AB46:AB54,"TN")+COUNTIF(AB4:AB23,"MT")+COUNTIF(AB28:AB42,"MT")+COUNTIF(AB46:AB54,"MT")+COUNTIF(AB4:AB23,"TN2")+COUNTIF(AB28:AB42,"TN2")+COUNTIF(AB46:AB54,"TN2")+COUNTIF(AB4:AB23,"PN2")+COUNTIF(AB28:AB42,"PN2")+COUNTIF(AB46:AB54,"PN2")</f>
        <v>7</v>
      </c>
      <c r="AC25" s="106" t="n">
        <f aca="false">COUNTIF(AC4:AC23,"T")+COUNTIF(AC28:AC42,"T")+COUNTIF(AC46:AC54,"T")+COUNTIF(AC4:AC23,"P")+COUNTIF(AC28:AC42,"P")+COUNTIF(AC46:AC54,"P")+COUNTIF(AC4:AC23,"TN")+COUNTIF(AC28:AC42,"TN")+COUNTIF(AC46:AC54,"TN")+COUNTIF(AC4:AC23,"MT")+COUNTIF(AC28:AC42,"MT")+COUNTIF(AC46:AC54,"MT")+COUNTIF(AC4:AC23,"TN2")+COUNTIF(AC28:AC42,"TN2")+COUNTIF(AC46:AC54,"TN2")+COUNTIF(AC4:AC23,"PN2")+COUNTIF(AC28:AC42,"PN2")+COUNTIF(AC46:AC54,"PN2")</f>
        <v>7</v>
      </c>
      <c r="AD25" s="106" t="n">
        <f aca="false">COUNTIF(AD4:AD23,"T")+COUNTIF(AD28:AD42,"T")+COUNTIF(AD46:AD54,"T")+COUNTIF(AD4:AD23,"P")+COUNTIF(AD28:AD42,"P")+COUNTIF(AD46:AD54,"P")+COUNTIF(AD4:AD23,"TN")+COUNTIF(AD28:AD42,"TN")+COUNTIF(AD46:AD54,"TN")+COUNTIF(AD4:AD23,"MT")+COUNTIF(AD28:AD42,"MT")+COUNTIF(AD46:AD54,"MT")+COUNTIF(AD4:AD23,"TN2")+COUNTIF(AD28:AD42,"TN2")+COUNTIF(AD46:AD54,"TN2")+COUNTIF(AD4:AD23,"PN2")+COUNTIF(AD28:AD42,"PN2")+COUNTIF(AD46:AD54,"PN2")</f>
        <v>7</v>
      </c>
      <c r="AE25" s="106" t="n">
        <f aca="false">COUNTIF(AE4:AE23,"T")+COUNTIF(AE28:AE42,"T")+COUNTIF(AE46:AE54,"T")+COUNTIF(AE4:AE23,"P")+COUNTIF(AE28:AE42,"P")+COUNTIF(AE46:AE54,"P")+COUNTIF(AE4:AE23,"TN")+COUNTIF(AE28:AE42,"TN")+COUNTIF(AE46:AE54,"TN")+COUNTIF(AE4:AE23,"MT")+COUNTIF(AE28:AE42,"MT")+COUNTIF(AE46:AE54,"MT")+COUNTIF(AE4:AE23,"TN2")+COUNTIF(AE28:AE42,"TN2")+COUNTIF(AE46:AE54,"TN2")+COUNTIF(AE4:AE23,"PN2")+COUNTIF(AE28:AE42,"PN2")+COUNTIF(AE46:AE54,"PN2")</f>
        <v>7</v>
      </c>
      <c r="AF25" s="107" t="n">
        <f aca="false">COUNTIF(AF4:AF23,"T")+COUNTIF(AF28:AF42,"T")+COUNTIF(AF46:AF54,"T")+COUNTIF(AF4:AF23,"P")+COUNTIF(AF28:AF42,"P")+COUNTIF(AF46:AF54,"P")+COUNTIF(AF4:AF23,"TN")+COUNTIF(AF28:AF42,"TN")+COUNTIF(AF46:AF54,"TN")+COUNTIF(AF4:AF23,"MT")+COUNTIF(AF28:AF42,"MT")+COUNTIF(AF46:AF54,"MT")+COUNTIF(AF4:AF23,"TN2")+COUNTIF(AF28:AF42,"TN2")+COUNTIF(AF46:AF54,"TN2")+COUNTIF(AF4:AF23,"PN2")+COUNTIF(AF28:AF42,"PN2")+COUNTIF(AF46:AF54,"PN2")</f>
        <v>7</v>
      </c>
      <c r="AG25" s="108" t="n">
        <f aca="false">COUNTIF(AG4:AG23,"T")+COUNTIF(AG28:AG42,"T")+COUNTIF(AG46:AG54,"T")+COUNTIF(AG4:AG23,"P")+COUNTIF(AG28:AG42,"P")+COUNTIF(AG46:AG54,"P")+COUNTIF(AG4:AG23,"TN")+COUNTIF(AG28:AG42,"TN")+COUNTIF(AG46:AG54,"TN")+COUNTIF(AG4:AG23,"MT")+COUNTIF(AG28:AG42,"MT")+COUNTIF(AG46:AG54,"MT")+COUNTIF(AG4:AG23,"TN2")+COUNTIF(AG28:AG42,"TN2")+COUNTIF(AG46:AG54,"TN2")+COUNTIF(AG4:AG23,"PN2")+COUNTIF(AG28:AG42,"PN2")+COUNTIF(AG46:AG54,"PN2")</f>
        <v>0</v>
      </c>
      <c r="AH25" s="4"/>
      <c r="AI25" s="109"/>
    </row>
    <row r="26" customFormat="false" ht="12.75" hidden="false" customHeight="true" outlineLevel="0" collapsed="false">
      <c r="A26" s="110" t="s">
        <v>2</v>
      </c>
      <c r="B26" s="110"/>
      <c r="C26" s="6" t="n">
        <v>1</v>
      </c>
      <c r="D26" s="6" t="n">
        <v>2</v>
      </c>
      <c r="E26" s="6" t="n">
        <v>3</v>
      </c>
      <c r="F26" s="6" t="n">
        <v>4</v>
      </c>
      <c r="G26" s="6" t="n">
        <v>5</v>
      </c>
      <c r="H26" s="7" t="n">
        <v>6</v>
      </c>
      <c r="I26" s="7" t="n">
        <v>7</v>
      </c>
      <c r="J26" s="6" t="n">
        <v>8</v>
      </c>
      <c r="K26" s="6" t="n">
        <v>9</v>
      </c>
      <c r="L26" s="6" t="n">
        <v>10</v>
      </c>
      <c r="M26" s="6" t="n">
        <v>11</v>
      </c>
      <c r="N26" s="6" t="n">
        <v>12</v>
      </c>
      <c r="O26" s="7" t="n">
        <v>13</v>
      </c>
      <c r="P26" s="7" t="n">
        <v>14</v>
      </c>
      <c r="Q26" s="6" t="n">
        <v>15</v>
      </c>
      <c r="R26" s="6" t="n">
        <v>16</v>
      </c>
      <c r="S26" s="6" t="n">
        <v>17</v>
      </c>
      <c r="T26" s="6" t="n">
        <v>18</v>
      </c>
      <c r="U26" s="6" t="n">
        <v>19</v>
      </c>
      <c r="V26" s="7" t="n">
        <v>20</v>
      </c>
      <c r="W26" s="7" t="n">
        <v>21</v>
      </c>
      <c r="X26" s="6" t="n">
        <v>22</v>
      </c>
      <c r="Y26" s="6" t="n">
        <v>23</v>
      </c>
      <c r="Z26" s="6" t="n">
        <v>24</v>
      </c>
      <c r="AA26" s="6" t="n">
        <v>25</v>
      </c>
      <c r="AB26" s="6" t="n">
        <v>26</v>
      </c>
      <c r="AC26" s="7" t="n">
        <v>27</v>
      </c>
      <c r="AD26" s="7" t="n">
        <v>28</v>
      </c>
      <c r="AE26" s="6" t="n">
        <v>29</v>
      </c>
      <c r="AF26" s="6" t="n">
        <v>30</v>
      </c>
      <c r="AG26" s="8" t="n">
        <v>31</v>
      </c>
      <c r="AH26" s="4"/>
      <c r="AI26" s="9"/>
      <c r="AK26" s="102" t="s">
        <v>42</v>
      </c>
    </row>
    <row r="27" customFormat="false" ht="12.75" hidden="false" customHeight="true" outlineLevel="0" collapsed="false">
      <c r="A27" s="110"/>
      <c r="B27" s="110"/>
      <c r="C27" s="6" t="s">
        <v>3</v>
      </c>
      <c r="D27" s="6" t="s">
        <v>4</v>
      </c>
      <c r="E27" s="6" t="s">
        <v>5</v>
      </c>
      <c r="F27" s="6" t="s">
        <v>6</v>
      </c>
      <c r="G27" s="6" t="s">
        <v>7</v>
      </c>
      <c r="H27" s="7" t="s">
        <v>8</v>
      </c>
      <c r="I27" s="7" t="s">
        <v>9</v>
      </c>
      <c r="J27" s="6" t="s">
        <v>3</v>
      </c>
      <c r="K27" s="6" t="s">
        <v>4</v>
      </c>
      <c r="L27" s="6" t="s">
        <v>5</v>
      </c>
      <c r="M27" s="6" t="s">
        <v>6</v>
      </c>
      <c r="N27" s="6" t="s">
        <v>7</v>
      </c>
      <c r="O27" s="7" t="s">
        <v>8</v>
      </c>
      <c r="P27" s="7" t="s">
        <v>9</v>
      </c>
      <c r="Q27" s="6" t="s">
        <v>3</v>
      </c>
      <c r="R27" s="6" t="s">
        <v>4</v>
      </c>
      <c r="S27" s="6" t="s">
        <v>5</v>
      </c>
      <c r="T27" s="6" t="s">
        <v>6</v>
      </c>
      <c r="U27" s="6" t="s">
        <v>7</v>
      </c>
      <c r="V27" s="7" t="s">
        <v>8</v>
      </c>
      <c r="W27" s="7" t="s">
        <v>9</v>
      </c>
      <c r="X27" s="6" t="s">
        <v>3</v>
      </c>
      <c r="Y27" s="6" t="s">
        <v>4</v>
      </c>
      <c r="Z27" s="6" t="s">
        <v>5</v>
      </c>
      <c r="AA27" s="6" t="s">
        <v>6</v>
      </c>
      <c r="AB27" s="6" t="s">
        <v>7</v>
      </c>
      <c r="AC27" s="7" t="s">
        <v>8</v>
      </c>
      <c r="AD27" s="7" t="s">
        <v>9</v>
      </c>
      <c r="AE27" s="6" t="s">
        <v>3</v>
      </c>
      <c r="AF27" s="6" t="s">
        <v>4</v>
      </c>
      <c r="AG27" s="8" t="s">
        <v>5</v>
      </c>
      <c r="AH27" s="4"/>
      <c r="AI27" s="9" t="s">
        <v>42</v>
      </c>
      <c r="AJ27" s="102" t="s">
        <v>42</v>
      </c>
    </row>
    <row r="28" customFormat="false" ht="12.75" hidden="false" customHeight="true" outlineLevel="0" collapsed="false">
      <c r="A28" s="111" t="n">
        <v>140457</v>
      </c>
      <c r="B28" s="112" t="s">
        <v>53</v>
      </c>
      <c r="C28" s="113" t="s">
        <v>40</v>
      </c>
      <c r="D28" s="114" t="s">
        <v>40</v>
      </c>
      <c r="E28" s="114"/>
      <c r="F28" s="114" t="s">
        <v>40</v>
      </c>
      <c r="G28" s="114" t="s">
        <v>19</v>
      </c>
      <c r="H28" s="21" t="s">
        <v>40</v>
      </c>
      <c r="I28" s="21"/>
      <c r="J28" s="114"/>
      <c r="K28" s="114" t="s">
        <v>54</v>
      </c>
      <c r="L28" s="114" t="s">
        <v>54</v>
      </c>
      <c r="M28" s="114"/>
      <c r="N28" s="114"/>
      <c r="O28" s="21" t="s">
        <v>54</v>
      </c>
      <c r="P28" s="21"/>
      <c r="Q28" s="114"/>
      <c r="R28" s="114"/>
      <c r="S28" s="114"/>
      <c r="T28" s="114"/>
      <c r="U28" s="114"/>
      <c r="V28" s="21"/>
      <c r="W28" s="21"/>
      <c r="X28" s="114" t="s">
        <v>55</v>
      </c>
      <c r="Y28" s="114"/>
      <c r="Z28" s="114"/>
      <c r="AA28" s="114"/>
      <c r="AB28" s="114"/>
      <c r="AC28" s="21"/>
      <c r="AD28" s="21"/>
      <c r="AE28" s="114"/>
      <c r="AF28" s="115"/>
      <c r="AG28" s="16"/>
      <c r="AH28" s="4" t="n">
        <v>132</v>
      </c>
      <c r="AI28" s="9"/>
    </row>
    <row r="29" customFormat="false" ht="12.75" hidden="false" customHeight="true" outlineLevel="0" collapsed="false">
      <c r="A29" s="116" t="n">
        <v>141070</v>
      </c>
      <c r="B29" s="117" t="s">
        <v>56</v>
      </c>
      <c r="C29" s="118" t="s">
        <v>57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29"/>
      <c r="X29" s="119" t="s">
        <v>40</v>
      </c>
      <c r="Y29" s="119" t="s">
        <v>20</v>
      </c>
      <c r="Z29" s="119" t="s">
        <v>20</v>
      </c>
      <c r="AA29" s="119" t="s">
        <v>40</v>
      </c>
      <c r="AB29" s="119" t="s">
        <v>20</v>
      </c>
      <c r="AC29" s="29"/>
      <c r="AD29" s="29" t="s">
        <v>40</v>
      </c>
      <c r="AE29" s="119"/>
      <c r="AF29" s="120" t="s">
        <v>20</v>
      </c>
      <c r="AG29" s="23"/>
      <c r="AH29" s="121" t="n">
        <v>132</v>
      </c>
      <c r="AI29" s="9"/>
    </row>
    <row r="30" customFormat="false" ht="12.75" hidden="false" customHeight="true" outlineLevel="0" collapsed="false">
      <c r="A30" s="116" t="n">
        <v>140562</v>
      </c>
      <c r="B30" s="117" t="s">
        <v>58</v>
      </c>
      <c r="C30" s="118" t="s">
        <v>40</v>
      </c>
      <c r="D30" s="119"/>
      <c r="E30" s="119" t="s">
        <v>20</v>
      </c>
      <c r="F30" s="119" t="s">
        <v>40</v>
      </c>
      <c r="G30" s="119"/>
      <c r="H30" s="29"/>
      <c r="I30" s="29" t="s">
        <v>40</v>
      </c>
      <c r="J30" s="119" t="s">
        <v>21</v>
      </c>
      <c r="K30" s="119"/>
      <c r="L30" s="119" t="s">
        <v>40</v>
      </c>
      <c r="M30" s="119"/>
      <c r="N30" s="119"/>
      <c r="O30" s="29" t="s">
        <v>40</v>
      </c>
      <c r="P30" s="29" t="s">
        <v>20</v>
      </c>
      <c r="Q30" s="119"/>
      <c r="R30" s="119" t="s">
        <v>40</v>
      </c>
      <c r="S30" s="119" t="s">
        <v>20</v>
      </c>
      <c r="T30" s="119"/>
      <c r="U30" s="119"/>
      <c r="V30" s="29" t="s">
        <v>40</v>
      </c>
      <c r="W30" s="29"/>
      <c r="X30" s="119"/>
      <c r="Y30" s="119" t="s">
        <v>40</v>
      </c>
      <c r="Z30" s="119"/>
      <c r="AA30" s="119" t="s">
        <v>40</v>
      </c>
      <c r="AB30" s="119" t="s">
        <v>21</v>
      </c>
      <c r="AC30" s="29"/>
      <c r="AD30" s="29" t="s">
        <v>40</v>
      </c>
      <c r="AE30" s="119" t="s">
        <v>21</v>
      </c>
      <c r="AF30" s="120" t="s">
        <v>21</v>
      </c>
      <c r="AG30" s="23"/>
      <c r="AH30" s="4" t="n">
        <v>132</v>
      </c>
      <c r="AI30" s="9"/>
    </row>
    <row r="31" customFormat="false" ht="12.75" hidden="false" customHeight="true" outlineLevel="0" collapsed="false">
      <c r="A31" s="116" t="n">
        <v>140660</v>
      </c>
      <c r="B31" s="117" t="s">
        <v>59</v>
      </c>
      <c r="C31" s="118" t="s">
        <v>40</v>
      </c>
      <c r="D31" s="119" t="s">
        <v>40</v>
      </c>
      <c r="E31" s="119"/>
      <c r="F31" s="119" t="s">
        <v>40</v>
      </c>
      <c r="G31" s="119" t="s">
        <v>20</v>
      </c>
      <c r="H31" s="29"/>
      <c r="I31" s="29" t="s">
        <v>40</v>
      </c>
      <c r="J31" s="119"/>
      <c r="K31" s="119"/>
      <c r="L31" s="119" t="s">
        <v>40</v>
      </c>
      <c r="M31" s="119"/>
      <c r="N31" s="119"/>
      <c r="O31" s="29"/>
      <c r="P31" s="29" t="s">
        <v>40</v>
      </c>
      <c r="Q31" s="119"/>
      <c r="R31" s="119" t="s">
        <v>40</v>
      </c>
      <c r="S31" s="119"/>
      <c r="T31" s="119"/>
      <c r="U31" s="119" t="s">
        <v>40</v>
      </c>
      <c r="V31" s="29"/>
      <c r="W31" s="29" t="s">
        <v>40</v>
      </c>
      <c r="X31" s="119"/>
      <c r="Y31" s="119"/>
      <c r="Z31" s="119"/>
      <c r="AA31" s="119" t="s">
        <v>40</v>
      </c>
      <c r="AB31" s="119"/>
      <c r="AC31" s="29"/>
      <c r="AD31" s="29" t="s">
        <v>40</v>
      </c>
      <c r="AE31" s="119"/>
      <c r="AF31" s="120"/>
      <c r="AG31" s="23"/>
      <c r="AH31" s="4" t="n">
        <v>132</v>
      </c>
      <c r="AI31" s="9"/>
    </row>
    <row r="32" customFormat="false" ht="12.75" hidden="false" customHeight="true" outlineLevel="0" collapsed="false">
      <c r="A32" s="122"/>
      <c r="B32" s="123"/>
      <c r="C32" s="124"/>
      <c r="D32" s="125"/>
      <c r="E32" s="125"/>
      <c r="F32" s="125"/>
      <c r="G32" s="125"/>
      <c r="H32" s="57"/>
      <c r="I32" s="57"/>
      <c r="J32" s="125"/>
      <c r="K32" s="125"/>
      <c r="L32" s="125"/>
      <c r="M32" s="125"/>
      <c r="N32" s="125"/>
      <c r="O32" s="57"/>
      <c r="P32" s="57"/>
      <c r="Q32" s="125"/>
      <c r="R32" s="125"/>
      <c r="S32" s="125"/>
      <c r="T32" s="125"/>
      <c r="U32" s="125"/>
      <c r="V32" s="57"/>
      <c r="W32" s="57"/>
      <c r="X32" s="125"/>
      <c r="Y32" s="125"/>
      <c r="Z32" s="125"/>
      <c r="AA32" s="125"/>
      <c r="AB32" s="125"/>
      <c r="AC32" s="57"/>
      <c r="AD32" s="57"/>
      <c r="AE32" s="125"/>
      <c r="AF32" s="126"/>
      <c r="AG32" s="59"/>
      <c r="AH32" s="121"/>
      <c r="AI32" s="9"/>
    </row>
    <row r="33" customFormat="false" ht="12.75" hidden="false" customHeight="true" outlineLevel="0" collapsed="false">
      <c r="A33" s="127" t="n">
        <v>104883</v>
      </c>
      <c r="B33" s="128" t="s">
        <v>60</v>
      </c>
      <c r="C33" s="129"/>
      <c r="D33" s="130"/>
      <c r="E33" s="130" t="s">
        <v>40</v>
      </c>
      <c r="F33" s="130"/>
      <c r="G33" s="130" t="s">
        <v>40</v>
      </c>
      <c r="H33" s="21"/>
      <c r="I33" s="21" t="s">
        <v>20</v>
      </c>
      <c r="J33" s="130"/>
      <c r="K33" s="130" t="s">
        <v>40</v>
      </c>
      <c r="L33" s="130" t="s">
        <v>40</v>
      </c>
      <c r="M33" s="130" t="s">
        <v>40</v>
      </c>
      <c r="N33" s="130"/>
      <c r="O33" s="21"/>
      <c r="P33" s="21"/>
      <c r="Q33" s="130"/>
      <c r="R33" s="130"/>
      <c r="S33" s="130" t="s">
        <v>40</v>
      </c>
      <c r="T33" s="130" t="s">
        <v>40</v>
      </c>
      <c r="U33" s="130"/>
      <c r="V33" s="21" t="s">
        <v>40</v>
      </c>
      <c r="W33" s="21"/>
      <c r="X33" s="130" t="s">
        <v>40</v>
      </c>
      <c r="Y33" s="130"/>
      <c r="Z33" s="130"/>
      <c r="AA33" s="130"/>
      <c r="AB33" s="130"/>
      <c r="AC33" s="21"/>
      <c r="AD33" s="21"/>
      <c r="AE33" s="130" t="s">
        <v>40</v>
      </c>
      <c r="AF33" s="131"/>
      <c r="AG33" s="16"/>
      <c r="AH33" s="4" t="n">
        <v>132</v>
      </c>
      <c r="AI33" s="9"/>
      <c r="AJ33" s="102"/>
    </row>
    <row r="34" customFormat="false" ht="12.75" hidden="false" customHeight="true" outlineLevel="0" collapsed="false">
      <c r="A34" s="132" t="n">
        <v>132624</v>
      </c>
      <c r="B34" s="133" t="s">
        <v>61</v>
      </c>
      <c r="C34" s="134"/>
      <c r="D34" s="135"/>
      <c r="E34" s="135"/>
      <c r="F34" s="135" t="s">
        <v>40</v>
      </c>
      <c r="G34" s="135" t="s">
        <v>40</v>
      </c>
      <c r="H34" s="29" t="s">
        <v>20</v>
      </c>
      <c r="I34" s="29"/>
      <c r="J34" s="135" t="s">
        <v>40</v>
      </c>
      <c r="K34" s="135"/>
      <c r="L34" s="135"/>
      <c r="M34" s="135" t="s">
        <v>40</v>
      </c>
      <c r="N34" s="135"/>
      <c r="O34" s="29"/>
      <c r="P34" s="29"/>
      <c r="Q34" s="135"/>
      <c r="R34" s="135"/>
      <c r="S34" s="135" t="s">
        <v>40</v>
      </c>
      <c r="T34" s="135"/>
      <c r="U34" s="135"/>
      <c r="V34" s="29" t="s">
        <v>40</v>
      </c>
      <c r="W34" s="29" t="s">
        <v>40</v>
      </c>
      <c r="X34" s="135"/>
      <c r="Y34" s="135" t="s">
        <v>40</v>
      </c>
      <c r="Z34" s="135"/>
      <c r="AA34" s="135"/>
      <c r="AB34" s="135" t="s">
        <v>40</v>
      </c>
      <c r="AC34" s="29"/>
      <c r="AD34" s="29"/>
      <c r="AE34" s="135" t="s">
        <v>40</v>
      </c>
      <c r="AF34" s="136"/>
      <c r="AG34" s="23"/>
      <c r="AH34" s="4" t="n">
        <v>132</v>
      </c>
      <c r="AI34" s="9"/>
      <c r="AJ34" s="102" t="s">
        <v>42</v>
      </c>
    </row>
    <row r="35" customFormat="false" ht="12.75" hidden="false" customHeight="true" outlineLevel="0" collapsed="false">
      <c r="A35" s="132" t="n">
        <v>141321</v>
      </c>
      <c r="B35" s="133" t="s">
        <v>62</v>
      </c>
      <c r="C35" s="134"/>
      <c r="D35" s="135" t="s">
        <v>40</v>
      </c>
      <c r="E35" s="135"/>
      <c r="F35" s="135"/>
      <c r="G35" s="135" t="s">
        <v>54</v>
      </c>
      <c r="H35" s="29"/>
      <c r="I35" s="29"/>
      <c r="J35" s="135"/>
      <c r="K35" s="135" t="s">
        <v>40</v>
      </c>
      <c r="L35" s="135"/>
      <c r="M35" s="135" t="s">
        <v>54</v>
      </c>
      <c r="N35" s="135"/>
      <c r="O35" s="29"/>
      <c r="P35" s="29" t="s">
        <v>40</v>
      </c>
      <c r="Q35" s="135"/>
      <c r="R35" s="135" t="s">
        <v>20</v>
      </c>
      <c r="S35" s="135" t="s">
        <v>40</v>
      </c>
      <c r="T35" s="135"/>
      <c r="U35" s="135"/>
      <c r="V35" s="29" t="s">
        <v>40</v>
      </c>
      <c r="W35" s="29" t="s">
        <v>40</v>
      </c>
      <c r="X35" s="135"/>
      <c r="Y35" s="135"/>
      <c r="Z35" s="135" t="s">
        <v>17</v>
      </c>
      <c r="AA35" s="135" t="s">
        <v>18</v>
      </c>
      <c r="AB35" s="135" t="s">
        <v>40</v>
      </c>
      <c r="AC35" s="29"/>
      <c r="AD35" s="29"/>
      <c r="AE35" s="135" t="s">
        <v>27</v>
      </c>
      <c r="AF35" s="136" t="s">
        <v>40</v>
      </c>
      <c r="AG35" s="23"/>
      <c r="AH35" s="121" t="n">
        <v>132</v>
      </c>
      <c r="AI35" s="9"/>
      <c r="AJ35" s="102"/>
    </row>
    <row r="36" customFormat="false" ht="12.75" hidden="false" customHeight="true" outlineLevel="0" collapsed="false">
      <c r="A36" s="137"/>
      <c r="B36" s="138"/>
      <c r="C36" s="134"/>
      <c r="D36" s="135"/>
      <c r="E36" s="135"/>
      <c r="F36" s="135"/>
      <c r="G36" s="135"/>
      <c r="H36" s="29"/>
      <c r="I36" s="29"/>
      <c r="J36" s="135"/>
      <c r="K36" s="135"/>
      <c r="L36" s="135"/>
      <c r="M36" s="135"/>
      <c r="N36" s="135"/>
      <c r="O36" s="29"/>
      <c r="P36" s="29"/>
      <c r="Q36" s="135"/>
      <c r="R36" s="135"/>
      <c r="S36" s="135"/>
      <c r="T36" s="135"/>
      <c r="U36" s="135"/>
      <c r="V36" s="29"/>
      <c r="W36" s="29"/>
      <c r="X36" s="135"/>
      <c r="Y36" s="135"/>
      <c r="Z36" s="135"/>
      <c r="AA36" s="135"/>
      <c r="AB36" s="135"/>
      <c r="AC36" s="29"/>
      <c r="AD36" s="29"/>
      <c r="AE36" s="135"/>
      <c r="AF36" s="136"/>
      <c r="AG36" s="23"/>
      <c r="AH36" s="4"/>
      <c r="AI36" s="9"/>
    </row>
    <row r="37" customFormat="false" ht="12.75" hidden="false" customHeight="true" outlineLevel="0" collapsed="false">
      <c r="A37" s="139"/>
      <c r="B37" s="140"/>
      <c r="C37" s="141"/>
      <c r="D37" s="142"/>
      <c r="E37" s="142"/>
      <c r="F37" s="142"/>
      <c r="G37" s="142"/>
      <c r="H37" s="57"/>
      <c r="I37" s="57"/>
      <c r="J37" s="142"/>
      <c r="K37" s="142"/>
      <c r="L37" s="142"/>
      <c r="M37" s="142"/>
      <c r="N37" s="142"/>
      <c r="O37" s="57"/>
      <c r="P37" s="57"/>
      <c r="Q37" s="142"/>
      <c r="R37" s="142"/>
      <c r="S37" s="142"/>
      <c r="T37" s="142"/>
      <c r="U37" s="142"/>
      <c r="V37" s="57"/>
      <c r="W37" s="57"/>
      <c r="X37" s="142"/>
      <c r="Y37" s="142"/>
      <c r="Z37" s="142"/>
      <c r="AA37" s="142"/>
      <c r="AB37" s="142"/>
      <c r="AC37" s="57"/>
      <c r="AD37" s="57"/>
      <c r="AE37" s="142"/>
      <c r="AF37" s="143"/>
      <c r="AG37" s="59"/>
      <c r="AH37" s="4"/>
      <c r="AI37" s="9"/>
    </row>
    <row r="38" customFormat="false" ht="12.75" hidden="false" customHeight="true" outlineLevel="0" collapsed="false">
      <c r="A38" s="144" t="n">
        <v>434990</v>
      </c>
      <c r="B38" s="145" t="s">
        <v>63</v>
      </c>
      <c r="C38" s="146"/>
      <c r="D38" s="147"/>
      <c r="E38" s="147" t="s">
        <v>40</v>
      </c>
      <c r="F38" s="147"/>
      <c r="G38" s="147"/>
      <c r="H38" s="21" t="s">
        <v>40</v>
      </c>
      <c r="I38" s="21"/>
      <c r="J38" s="147"/>
      <c r="K38" s="147" t="s">
        <v>40</v>
      </c>
      <c r="L38" s="147"/>
      <c r="M38" s="147"/>
      <c r="N38" s="147" t="s">
        <v>40</v>
      </c>
      <c r="O38" s="21"/>
      <c r="P38" s="21" t="s">
        <v>54</v>
      </c>
      <c r="Q38" s="147" t="s">
        <v>54</v>
      </c>
      <c r="R38" s="147"/>
      <c r="S38" s="147"/>
      <c r="T38" s="147"/>
      <c r="U38" s="147"/>
      <c r="V38" s="21"/>
      <c r="W38" s="21"/>
      <c r="X38" s="147"/>
      <c r="Y38" s="147"/>
      <c r="Z38" s="147" t="s">
        <v>40</v>
      </c>
      <c r="AA38" s="147"/>
      <c r="AB38" s="147" t="s">
        <v>40</v>
      </c>
      <c r="AC38" s="21" t="s">
        <v>40</v>
      </c>
      <c r="AD38" s="21" t="s">
        <v>40</v>
      </c>
      <c r="AE38" s="147"/>
      <c r="AF38" s="148" t="s">
        <v>54</v>
      </c>
      <c r="AG38" s="16"/>
      <c r="AH38" s="121" t="n">
        <v>132</v>
      </c>
      <c r="AI38" s="9"/>
    </row>
    <row r="39" customFormat="false" ht="12.75" hidden="false" customHeight="true" outlineLevel="0" collapsed="false">
      <c r="A39" s="149" t="n">
        <v>130460</v>
      </c>
      <c r="B39" s="150" t="s">
        <v>64</v>
      </c>
      <c r="C39" s="151" t="s">
        <v>20</v>
      </c>
      <c r="D39" s="152"/>
      <c r="E39" s="152" t="s">
        <v>40</v>
      </c>
      <c r="F39" s="152"/>
      <c r="G39" s="152"/>
      <c r="H39" s="29"/>
      <c r="I39" s="29"/>
      <c r="J39" s="152" t="s">
        <v>40</v>
      </c>
      <c r="K39" s="152"/>
      <c r="L39" s="152" t="s">
        <v>20</v>
      </c>
      <c r="M39" s="152" t="s">
        <v>20</v>
      </c>
      <c r="N39" s="152" t="s">
        <v>40</v>
      </c>
      <c r="O39" s="29" t="s">
        <v>40</v>
      </c>
      <c r="P39" s="29"/>
      <c r="Q39" s="152" t="s">
        <v>40</v>
      </c>
      <c r="R39" s="152" t="s">
        <v>20</v>
      </c>
      <c r="S39" s="152"/>
      <c r="T39" s="152" t="s">
        <v>40</v>
      </c>
      <c r="U39" s="152" t="s">
        <v>20</v>
      </c>
      <c r="V39" s="29" t="s">
        <v>40</v>
      </c>
      <c r="W39" s="29"/>
      <c r="X39" s="152" t="s">
        <v>40</v>
      </c>
      <c r="Y39" s="152"/>
      <c r="Z39" s="152" t="s">
        <v>40</v>
      </c>
      <c r="AA39" s="152"/>
      <c r="AB39" s="152"/>
      <c r="AC39" s="29" t="s">
        <v>40</v>
      </c>
      <c r="AD39" s="29"/>
      <c r="AE39" s="153" t="s">
        <v>40</v>
      </c>
      <c r="AF39" s="153"/>
      <c r="AG39" s="23"/>
      <c r="AH39" s="4" t="n">
        <v>132</v>
      </c>
      <c r="AI39" s="9"/>
      <c r="AJ39" s="102" t="s">
        <v>42</v>
      </c>
    </row>
    <row r="40" customFormat="false" ht="12.75" hidden="false" customHeight="true" outlineLevel="0" collapsed="false">
      <c r="A40" s="149" t="n">
        <v>141178</v>
      </c>
      <c r="B40" s="150" t="s">
        <v>65</v>
      </c>
      <c r="C40" s="151"/>
      <c r="D40" s="152" t="s">
        <v>20</v>
      </c>
      <c r="E40" s="152"/>
      <c r="F40" s="152" t="s">
        <v>40</v>
      </c>
      <c r="G40" s="152" t="s">
        <v>20</v>
      </c>
      <c r="H40" s="29"/>
      <c r="I40" s="29" t="s">
        <v>40</v>
      </c>
      <c r="J40" s="152"/>
      <c r="K40" s="152" t="s">
        <v>40</v>
      </c>
      <c r="L40" s="152" t="s">
        <v>20</v>
      </c>
      <c r="M40" s="152" t="s">
        <v>20</v>
      </c>
      <c r="N40" s="152" t="s">
        <v>54</v>
      </c>
      <c r="O40" s="29" t="s">
        <v>40</v>
      </c>
      <c r="P40" s="29" t="s">
        <v>20</v>
      </c>
      <c r="Q40" s="152" t="s">
        <v>40</v>
      </c>
      <c r="R40" s="152"/>
      <c r="S40" s="152"/>
      <c r="T40" s="152" t="s">
        <v>40</v>
      </c>
      <c r="U40" s="152" t="s">
        <v>20</v>
      </c>
      <c r="V40" s="29"/>
      <c r="W40" s="29" t="s">
        <v>40</v>
      </c>
      <c r="X40" s="152" t="s">
        <v>20</v>
      </c>
      <c r="Y40" s="152"/>
      <c r="Z40" s="152" t="s">
        <v>40</v>
      </c>
      <c r="AA40" s="152" t="s">
        <v>20</v>
      </c>
      <c r="AB40" s="152"/>
      <c r="AC40" s="29" t="s">
        <v>40</v>
      </c>
      <c r="AD40" s="29"/>
      <c r="AE40" s="152" t="s">
        <v>20</v>
      </c>
      <c r="AF40" s="153" t="s">
        <v>40</v>
      </c>
      <c r="AG40" s="23"/>
      <c r="AH40" s="4" t="n">
        <v>132</v>
      </c>
      <c r="AI40" s="9"/>
      <c r="AJ40" s="102"/>
    </row>
    <row r="41" customFormat="false" ht="12.75" hidden="false" customHeight="true" outlineLevel="0" collapsed="false">
      <c r="A41" s="154" t="n">
        <v>141127</v>
      </c>
      <c r="B41" s="155" t="s">
        <v>66</v>
      </c>
      <c r="C41" s="151" t="s">
        <v>20</v>
      </c>
      <c r="D41" s="152" t="s">
        <v>41</v>
      </c>
      <c r="E41" s="152" t="s">
        <v>40</v>
      </c>
      <c r="F41" s="152"/>
      <c r="G41" s="152" t="s">
        <v>27</v>
      </c>
      <c r="H41" s="29" t="s">
        <v>40</v>
      </c>
      <c r="I41" s="29" t="s">
        <v>40</v>
      </c>
      <c r="J41" s="152"/>
      <c r="K41" s="152" t="s">
        <v>40</v>
      </c>
      <c r="L41" s="152"/>
      <c r="M41" s="152" t="s">
        <v>41</v>
      </c>
      <c r="N41" s="152" t="s">
        <v>40</v>
      </c>
      <c r="O41" s="29"/>
      <c r="P41" s="29"/>
      <c r="Q41" s="152" t="s">
        <v>67</v>
      </c>
      <c r="R41" s="152"/>
      <c r="S41" s="152" t="s">
        <v>27</v>
      </c>
      <c r="T41" s="152" t="s">
        <v>40</v>
      </c>
      <c r="U41" s="152"/>
      <c r="V41" s="29"/>
      <c r="W41" s="29" t="s">
        <v>40</v>
      </c>
      <c r="X41" s="152" t="s">
        <v>20</v>
      </c>
      <c r="Y41" s="152"/>
      <c r="Z41" s="152" t="s">
        <v>68</v>
      </c>
      <c r="AA41" s="152"/>
      <c r="AB41" s="152" t="s">
        <v>41</v>
      </c>
      <c r="AC41" s="29" t="s">
        <v>40</v>
      </c>
      <c r="AD41" s="29" t="s">
        <v>40</v>
      </c>
      <c r="AE41" s="152" t="s">
        <v>27</v>
      </c>
      <c r="AF41" s="153" t="s">
        <v>40</v>
      </c>
      <c r="AG41" s="23"/>
      <c r="AH41" s="121" t="n">
        <v>132</v>
      </c>
      <c r="AI41" s="156"/>
      <c r="AJ41" s="102"/>
    </row>
    <row r="42" customFormat="false" ht="12.75" hidden="false" customHeight="true" outlineLevel="0" collapsed="false">
      <c r="A42" s="157"/>
      <c r="B42" s="158"/>
      <c r="C42" s="159"/>
      <c r="D42" s="160"/>
      <c r="E42" s="160"/>
      <c r="F42" s="160"/>
      <c r="G42" s="160"/>
      <c r="H42" s="57"/>
      <c r="I42" s="57"/>
      <c r="J42" s="160"/>
      <c r="K42" s="160"/>
      <c r="L42" s="160"/>
      <c r="M42" s="160"/>
      <c r="N42" s="160"/>
      <c r="O42" s="57"/>
      <c r="P42" s="57"/>
      <c r="Q42" s="160"/>
      <c r="R42" s="160"/>
      <c r="S42" s="160"/>
      <c r="T42" s="160"/>
      <c r="U42" s="160"/>
      <c r="V42" s="57"/>
      <c r="W42" s="57"/>
      <c r="X42" s="160"/>
      <c r="Y42" s="160"/>
      <c r="Z42" s="160"/>
      <c r="AA42" s="160"/>
      <c r="AB42" s="160"/>
      <c r="AC42" s="57"/>
      <c r="AD42" s="57"/>
      <c r="AE42" s="160"/>
      <c r="AF42" s="161"/>
      <c r="AG42" s="59"/>
      <c r="AH42" s="121"/>
      <c r="AI42" s="156"/>
      <c r="AJ42" s="102"/>
    </row>
    <row r="43" customFormat="false" ht="12.75" hidden="false" customHeight="true" outlineLevel="0" collapsed="false">
      <c r="A43" s="162"/>
      <c r="B43" s="163" t="s">
        <v>69</v>
      </c>
      <c r="C43" s="164" t="n">
        <f aca="false">COUNTIF(C4:C23,"N")+COUNTIF(C28:C42,"N")+COUNTIF(C46:C54,"N")+COUNTIF(C4:C23,"TN")+COUNTIF(C28:C42,"TN")+COUNTIF(C46:C54,"TN")+COUNTIF(C4:C23,"MN")+COUNTIF(C28:C42,"MN")+COUNTIF(C46:C54,"MN")</f>
        <v>5</v>
      </c>
      <c r="D43" s="165" t="n">
        <f aca="false">COUNTIF(D4:D23,"N")+COUNTIF(D28:D42,"N")+COUNTIF(D46:D54,"N")+COUNTIF(D4:D23,"TN")+COUNTIF(D28:D42,"TN")+COUNTIF(D46:D54,"TN")+COUNTIF(D4:D23,"MN")+COUNTIF(D28:D42,"MN")+COUNTIF(D46:D54,"MN")</f>
        <v>5</v>
      </c>
      <c r="E43" s="165" t="n">
        <f aca="false">COUNTIF(E4:E23,"N")+COUNTIF(E28:E42,"N")+COUNTIF(E46:E54,"N")+COUNTIF(E4:E23,"TN")+COUNTIF(E28:E42,"TN")+COUNTIF(E46:E54,"TN")+COUNTIF(E4:E23,"MN")+COUNTIF(E28:E42,"MN")+COUNTIF(E46:E54,"MN")</f>
        <v>5</v>
      </c>
      <c r="F43" s="165" t="n">
        <f aca="false">COUNTIF(F4:F23,"N")+COUNTIF(F28:F42,"N")+COUNTIF(F46:F54,"N")+COUNTIF(F4:F23,"TN")+COUNTIF(F28:F42,"TN")+COUNTIF(F46:F54,"TN")+COUNTIF(F4:F23,"MN")+COUNTIF(F28:F42,"MN")+COUNTIF(F46:F54,"MN")</f>
        <v>5</v>
      </c>
      <c r="G43" s="165" t="n">
        <f aca="false">COUNTIF(G4:G23,"N")+COUNTIF(G28:G42,"N")+COUNTIF(G46:G54,"N")+COUNTIF(G4:G23,"TN")+COUNTIF(G28:G42,"TN")+COUNTIF(G46:G54,"TN")+COUNTIF(G4:G23,"MN")+COUNTIF(G28:G42,"MN")+COUNTIF(G46:G54,"MN")</f>
        <v>5</v>
      </c>
      <c r="H43" s="165" t="n">
        <f aca="false">COUNTIF(H4:H23,"N")+COUNTIF(H28:H42,"N")+COUNTIF(H46:H54,"N")+COUNTIF(H4:H23,"TN")+COUNTIF(H28:H42,"TN")+COUNTIF(H46:H54,"TN")+COUNTIF(H4:H23,"MN")+COUNTIF(H28:H42,"MN")+COUNTIF(H46:H54,"MN")</f>
        <v>5</v>
      </c>
      <c r="I43" s="165" t="n">
        <f aca="false">COUNTIF(I4:I23,"N")+COUNTIF(I28:I42,"N")+COUNTIF(I46:I54,"N")+COUNTIF(I4:I23,"TN")+COUNTIF(I28:I42,"TN")+COUNTIF(I46:I54,"TN")+COUNTIF(I4:I23,"MN")+COUNTIF(I28:I42,"MN")+COUNTIF(I46:I54,"MN")</f>
        <v>5</v>
      </c>
      <c r="J43" s="165" t="n">
        <f aca="false">COUNTIF(J4:J23,"N")+COUNTIF(J28:J42,"N")+COUNTIF(J46:J54,"N")+COUNTIF(J4:J23,"TN")+COUNTIF(J28:J42,"TN")+COUNTIF(J46:J54,"TN")+COUNTIF(J4:J23,"MN")+COUNTIF(J28:J42,"MN")+COUNTIF(J46:J54,"MN")</f>
        <v>4</v>
      </c>
      <c r="K43" s="165" t="n">
        <f aca="false">COUNTIF(K4:K23,"N")+COUNTIF(K28:K42,"N")+COUNTIF(K46:K54,"N")+COUNTIF(K4:K23,"TN")+COUNTIF(K28:K42,"TN")+COUNTIF(K46:K54,"TN")+COUNTIF(K4:K23,"MN")+COUNTIF(K28:K42,"MN")+COUNTIF(K46:K54,"MN")</f>
        <v>5</v>
      </c>
      <c r="L43" s="165" t="n">
        <f aca="false">COUNTIF(L4:L23,"N")+COUNTIF(L28:L42,"N")+COUNTIF(L46:L54,"N")+COUNTIF(L4:L23,"TN")+COUNTIF(L28:L42,"TN")+COUNTIF(L46:L54,"TN")+COUNTIF(L4:L23,"MN")+COUNTIF(L28:L42,"MN")+COUNTIF(L46:L54,"MN")</f>
        <v>5</v>
      </c>
      <c r="M43" s="165" t="n">
        <f aca="false">COUNTIF(M4:M23,"N")+COUNTIF(M28:M42,"N")+COUNTIF(M46:M54,"N")+COUNTIF(M4:M23,"TN")+COUNTIF(M28:M42,"TN")+COUNTIF(M46:M54,"TN")+COUNTIF(M4:M23,"MN")+COUNTIF(M28:M42,"MN")+COUNTIF(M46:M54,"MN")</f>
        <v>5</v>
      </c>
      <c r="N43" s="165" t="n">
        <f aca="false">COUNTIF(N4:N23,"N")+COUNTIF(N28:N42,"N")+COUNTIF(N46:N54,"N")+COUNTIF(N4:N23,"TN")+COUNTIF(N28:N42,"TN")+COUNTIF(N46:N54,"TN")+COUNTIF(N4:N23,"MN")+COUNTIF(N28:N42,"MN")+COUNTIF(N46:N54,"MN")</f>
        <v>4</v>
      </c>
      <c r="O43" s="165" t="n">
        <f aca="false">COUNTIF(O4:O23,"N")+COUNTIF(O28:O42,"N")+COUNTIF(O46:O54,"N")+COUNTIF(O4:O23,"TN")+COUNTIF(O28:O42,"TN")+COUNTIF(O46:O54,"TN")+COUNTIF(O4:O23,"MN")+COUNTIF(O28:O42,"MN")+COUNTIF(O46:O54,"MN")</f>
        <v>4</v>
      </c>
      <c r="P43" s="165" t="n">
        <f aca="false">COUNTIF(P4:P23,"N")+COUNTIF(P28:P42,"N")+COUNTIF(P46:P54,"N")+COUNTIF(P4:P23,"TN")+COUNTIF(P28:P42,"TN")+COUNTIF(P46:P54,"TN")+COUNTIF(P4:P23,"MN")+COUNTIF(P28:P42,"MN")+COUNTIF(P46:P54,"MN")</f>
        <v>5</v>
      </c>
      <c r="Q43" s="165" t="n">
        <f aca="false">COUNTIF(Q4:Q23,"N")+COUNTIF(Q28:Q42,"N")+COUNTIF(Q46:Q54,"N")+COUNTIF(Q4:Q23,"TN")+COUNTIF(Q28:Q42,"TN")+COUNTIF(Q46:Q54,"TN")+COUNTIF(Q4:Q23,"MN")+COUNTIF(Q28:Q42,"MN")+COUNTIF(Q46:Q54,"MN")</f>
        <v>5</v>
      </c>
      <c r="R43" s="165" t="n">
        <f aca="false">COUNTIF(R4:R23,"N")+COUNTIF(R28:R42,"N")+COUNTIF(R46:R54,"N")+COUNTIF(R4:R23,"TN")+COUNTIF(R28:R42,"TN")+COUNTIF(R46:R54,"TN")+COUNTIF(R4:R23,"MN")+COUNTIF(R28:R42,"MN")+COUNTIF(R46:R54,"MN")</f>
        <v>5</v>
      </c>
      <c r="S43" s="165" t="n">
        <f aca="false">COUNTIF(S4:S23,"N")+COUNTIF(S28:S42,"N")+COUNTIF(S46:S54,"N")+COUNTIF(S4:S23,"TN")+COUNTIF(S28:S42,"TN")+COUNTIF(S46:S54,"TN")+COUNTIF(S4:S23,"MN")+COUNTIF(S28:S42,"MN")+COUNTIF(S46:S54,"MN")</f>
        <v>5</v>
      </c>
      <c r="T43" s="165" t="n">
        <f aca="false">COUNTIF(T4:T23,"N")+COUNTIF(T28:T42,"N")+COUNTIF(T46:T54,"N")+COUNTIF(T4:T23,"TN")+COUNTIF(T28:T42,"TN")+COUNTIF(T46:T54,"TN")+COUNTIF(T4:T23,"MN")+COUNTIF(T28:T42,"MN")+COUNTIF(T46:T54,"MN")</f>
        <v>5</v>
      </c>
      <c r="U43" s="165" t="n">
        <f aca="false">COUNTIF(U4:U23,"N")+COUNTIF(U28:U42,"N")+COUNTIF(U46:U54,"N")+COUNTIF(U4:U23,"TN")+COUNTIF(U28:U42,"TN")+COUNTIF(U46:U54,"TN")+COUNTIF(U4:U23,"MN")+COUNTIF(U28:U42,"MN")+COUNTIF(U46:U54,"MN")</f>
        <v>4</v>
      </c>
      <c r="V43" s="165" t="n">
        <f aca="false">COUNTIF(V4:V23,"N")+COUNTIF(V28:V42,"N")+COUNTIF(V46:V54,"N")+COUNTIF(V4:V23,"TN")+COUNTIF(V28:V42,"TN")+COUNTIF(V46:V54,"TN")+COUNTIF(V4:V23,"MN")+COUNTIF(V28:V42,"MN")+COUNTIF(V46:V54,"MN")</f>
        <v>5</v>
      </c>
      <c r="W43" s="165" t="n">
        <f aca="false">COUNTIF(W4:W23,"N")+COUNTIF(W28:W42,"N")+COUNTIF(W46:W54,"N")+COUNTIF(W4:W23,"TN")+COUNTIF(W28:W42,"TN")+COUNTIF(W46:W54,"TN")+COUNTIF(W4:W23,"MN")+COUNTIF(W28:W42,"MN")+COUNTIF(W46:W54,"MN")</f>
        <v>5</v>
      </c>
      <c r="X43" s="165" t="n">
        <f aca="false">COUNTIF(X4:X23,"N")+COUNTIF(X28:X42,"N")+COUNTIF(X46:X54,"N")+COUNTIF(X4:X23,"TN")+COUNTIF(X28:X42,"TN")+COUNTIF(X46:X54,"TN")+COUNTIF(X4:X23,"MN")+COUNTIF(X28:X42,"MN")+COUNTIF(X46:X54,"MN")</f>
        <v>5</v>
      </c>
      <c r="Y43" s="165" t="n">
        <f aca="false">COUNTIF(Y4:Y23,"N")+COUNTIF(Y28:Y42,"N")+COUNTIF(Y46:Y54,"N")+COUNTIF(Y4:Y23,"TN")+COUNTIF(Y28:Y42,"TN")+COUNTIF(Y46:Y54,"TN")+COUNTIF(Y4:Y23,"MN")+COUNTIF(Y28:Y42,"MN")+COUNTIF(Y46:Y54,"MN")</f>
        <v>5</v>
      </c>
      <c r="Z43" s="165" t="n">
        <f aca="false">COUNTIF(Z4:Z23,"N")+COUNTIF(Z28:Z42,"N")+COUNTIF(Z46:Z54,"N")+COUNTIF(Z4:Z23,"TN")+COUNTIF(Z28:Z42,"TN")+COUNTIF(Z46:Z54,"TN")+COUNTIF(Z4:Z23,"MN")+COUNTIF(Z28:Z42,"MN")+COUNTIF(Z46:Z54,"MN")</f>
        <v>5</v>
      </c>
      <c r="AA43" s="165" t="n">
        <f aca="false">COUNTIF(AA4:AA23,"N")+COUNTIF(AA28:AA42,"N")+COUNTIF(AA46:AA54,"N")+COUNTIF(AA4:AA23,"TN")+COUNTIF(AA28:AA42,"TN")+COUNTIF(AA46:AA54,"TN")+COUNTIF(AA4:AA23,"MN")+COUNTIF(AA28:AA42,"MN")+COUNTIF(AA46:AA54,"MN")</f>
        <v>5</v>
      </c>
      <c r="AB43" s="165" t="n">
        <f aca="false">COUNTIF(AB4:AB23,"N")+COUNTIF(AB28:AB42,"N")+COUNTIF(AB46:AB54,"N")+COUNTIF(AB4:AB23,"TN")+COUNTIF(AB28:AB42,"TN")+COUNTIF(AB46:AB54,"TN")+COUNTIF(AB4:AB23,"MN")+COUNTIF(AB28:AB42,"MN")+COUNTIF(AB46:AB54,"MN")</f>
        <v>5</v>
      </c>
      <c r="AC43" s="165" t="n">
        <f aca="false">COUNTIF(AC4:AC23,"N")+COUNTIF(AC28:AC42,"N")+COUNTIF(AC46:AC54,"N")+COUNTIF(AC4:AC23,"TN")+COUNTIF(AC28:AC42,"TN")+COUNTIF(AC46:AC54,"TN")+COUNTIF(AC4:AC23,"MN")+COUNTIF(AC28:AC42,"MN")+COUNTIF(AC46:AC54,"MN")</f>
        <v>5</v>
      </c>
      <c r="AD43" s="165" t="n">
        <f aca="false">COUNTIF(AD4:AD23,"N")+COUNTIF(AD28:AD42,"N")+COUNTIF(AD46:AD54,"N")+COUNTIF(AD4:AD23,"TN")+COUNTIF(AD28:AD42,"TN")+COUNTIF(AD46:AD54,"TN")+COUNTIF(AD4:AD23,"MN")+COUNTIF(AD28:AD42,"MN")+COUNTIF(AD46:AD54,"MN")</f>
        <v>5</v>
      </c>
      <c r="AE43" s="165" t="n">
        <f aca="false">COUNTIF(AE4:AE23,"N")+COUNTIF(AE28:AE42,"N")+COUNTIF(AE46:AE54,"N")+COUNTIF(AE4:AE23,"TN")+COUNTIF(AE28:AE42,"TN")+COUNTIF(AE46:AE54,"TN")+COUNTIF(AE4:AE23,"MN")+COUNTIF(AE28:AE42,"MN")+COUNTIF(AE46:AE54,"MN")</f>
        <v>5</v>
      </c>
      <c r="AF43" s="166" t="n">
        <f aca="false">COUNTIF(AF4:AF23,"N")+COUNTIF(AF28:AF42,"N")+COUNTIF(AF46:AF54,"N")+COUNTIF(AF4:AF23,"TN")+COUNTIF(AF28:AF42,"TN")+COUNTIF(AF46:AF54,"TN")+COUNTIF(AF4:AF23,"MN")+COUNTIF(AF28:AF42,"MN")+COUNTIF(AF46:AF54,"MN")</f>
        <v>4</v>
      </c>
      <c r="AG43" s="167" t="n">
        <f aca="false">COUNTIF(AG4:AG23,"N")+COUNTIF(AG28:AG42,"N")+COUNTIF(AG46:AG54,"N")+COUNTIF(AG4:AG23,"TN")+COUNTIF(AG28:AG42,"TN")+COUNTIF(AG46:AG54,"TN")+COUNTIF(AG4:AG23,"MN")+COUNTIF(AG28:AG42,"MN")+COUNTIF(AG46:AG54,"MN")</f>
        <v>0</v>
      </c>
      <c r="AH43" s="121" t="n">
        <f aca="false">SUM(C43:AG43)</f>
        <v>145</v>
      </c>
      <c r="AI43" s="156" t="s">
        <v>42</v>
      </c>
      <c r="AJ43" s="102" t="s">
        <v>42</v>
      </c>
    </row>
    <row r="44" customFormat="false" ht="12.75" hidden="false" customHeight="true" outlineLevel="0" collapsed="false">
      <c r="A44" s="168" t="s">
        <v>2</v>
      </c>
      <c r="B44" s="168"/>
      <c r="C44" s="6" t="n">
        <v>1</v>
      </c>
      <c r="D44" s="6" t="n">
        <v>2</v>
      </c>
      <c r="E44" s="6" t="n">
        <v>3</v>
      </c>
      <c r="F44" s="6" t="n">
        <v>4</v>
      </c>
      <c r="G44" s="6" t="n">
        <v>5</v>
      </c>
      <c r="H44" s="7" t="n">
        <v>6</v>
      </c>
      <c r="I44" s="7" t="n">
        <v>7</v>
      </c>
      <c r="J44" s="6" t="n">
        <v>8</v>
      </c>
      <c r="K44" s="6" t="n">
        <v>9</v>
      </c>
      <c r="L44" s="6" t="n">
        <v>10</v>
      </c>
      <c r="M44" s="6" t="n">
        <v>11</v>
      </c>
      <c r="N44" s="6" t="n">
        <v>12</v>
      </c>
      <c r="O44" s="7" t="n">
        <v>13</v>
      </c>
      <c r="P44" s="7" t="n">
        <v>14</v>
      </c>
      <c r="Q44" s="6" t="n">
        <v>15</v>
      </c>
      <c r="R44" s="6" t="n">
        <v>16</v>
      </c>
      <c r="S44" s="6" t="n">
        <v>17</v>
      </c>
      <c r="T44" s="6" t="n">
        <v>18</v>
      </c>
      <c r="U44" s="6" t="n">
        <v>19</v>
      </c>
      <c r="V44" s="7" t="n">
        <v>20</v>
      </c>
      <c r="W44" s="7" t="n">
        <v>21</v>
      </c>
      <c r="X44" s="6" t="n">
        <v>22</v>
      </c>
      <c r="Y44" s="6" t="n">
        <v>23</v>
      </c>
      <c r="Z44" s="6" t="n">
        <v>24</v>
      </c>
      <c r="AA44" s="6" t="n">
        <v>25</v>
      </c>
      <c r="AB44" s="6" t="n">
        <v>26</v>
      </c>
      <c r="AC44" s="7" t="n">
        <v>27</v>
      </c>
      <c r="AD44" s="7" t="n">
        <v>28</v>
      </c>
      <c r="AE44" s="6" t="n">
        <v>29</v>
      </c>
      <c r="AF44" s="6" t="n">
        <v>30</v>
      </c>
      <c r="AG44" s="8" t="n">
        <v>31</v>
      </c>
      <c r="AH44" s="4"/>
    </row>
    <row r="45" customFormat="false" ht="12.75" hidden="false" customHeight="true" outlineLevel="0" collapsed="false">
      <c r="A45" s="168"/>
      <c r="B45" s="168"/>
      <c r="C45" s="6" t="s">
        <v>3</v>
      </c>
      <c r="D45" s="6" t="s">
        <v>4</v>
      </c>
      <c r="E45" s="6" t="s">
        <v>5</v>
      </c>
      <c r="F45" s="6" t="s">
        <v>6</v>
      </c>
      <c r="G45" s="6" t="s">
        <v>7</v>
      </c>
      <c r="H45" s="7" t="s">
        <v>8</v>
      </c>
      <c r="I45" s="7" t="s">
        <v>9</v>
      </c>
      <c r="J45" s="6" t="s">
        <v>3</v>
      </c>
      <c r="K45" s="6" t="s">
        <v>4</v>
      </c>
      <c r="L45" s="6" t="s">
        <v>5</v>
      </c>
      <c r="M45" s="6" t="s">
        <v>6</v>
      </c>
      <c r="N45" s="6" t="s">
        <v>7</v>
      </c>
      <c r="O45" s="7" t="s">
        <v>8</v>
      </c>
      <c r="P45" s="7" t="s">
        <v>9</v>
      </c>
      <c r="Q45" s="6" t="s">
        <v>3</v>
      </c>
      <c r="R45" s="6" t="s">
        <v>4</v>
      </c>
      <c r="S45" s="6" t="s">
        <v>5</v>
      </c>
      <c r="T45" s="6" t="s">
        <v>6</v>
      </c>
      <c r="U45" s="6" t="s">
        <v>7</v>
      </c>
      <c r="V45" s="7" t="s">
        <v>8</v>
      </c>
      <c r="W45" s="7" t="s">
        <v>9</v>
      </c>
      <c r="X45" s="6" t="s">
        <v>3</v>
      </c>
      <c r="Y45" s="6" t="s">
        <v>4</v>
      </c>
      <c r="Z45" s="6" t="s">
        <v>5</v>
      </c>
      <c r="AA45" s="6" t="s">
        <v>6</v>
      </c>
      <c r="AB45" s="6" t="s">
        <v>7</v>
      </c>
      <c r="AC45" s="7" t="s">
        <v>8</v>
      </c>
      <c r="AD45" s="7" t="s">
        <v>9</v>
      </c>
      <c r="AE45" s="6" t="s">
        <v>3</v>
      </c>
      <c r="AF45" s="6" t="s">
        <v>4</v>
      </c>
      <c r="AG45" s="8" t="s">
        <v>9</v>
      </c>
      <c r="AH45" s="4"/>
    </row>
    <row r="46" customFormat="false" ht="12.75" hidden="false" customHeight="true" outlineLevel="0" collapsed="false">
      <c r="A46" s="169" t="n">
        <v>116084</v>
      </c>
      <c r="B46" s="170" t="s">
        <v>70</v>
      </c>
      <c r="C46" s="171"/>
      <c r="D46" s="172"/>
      <c r="E46" s="172"/>
      <c r="F46" s="172"/>
      <c r="G46" s="172"/>
      <c r="H46" s="173"/>
      <c r="I46" s="173"/>
      <c r="J46" s="172"/>
      <c r="K46" s="172"/>
      <c r="L46" s="172"/>
      <c r="M46" s="172"/>
      <c r="N46" s="172"/>
      <c r="O46" s="173"/>
      <c r="P46" s="173"/>
      <c r="Q46" s="172"/>
      <c r="R46" s="172"/>
      <c r="S46" s="172"/>
      <c r="T46" s="172" t="s">
        <v>17</v>
      </c>
      <c r="U46" s="172" t="s">
        <v>17</v>
      </c>
      <c r="V46" s="173"/>
      <c r="W46" s="173" t="s">
        <v>15</v>
      </c>
      <c r="X46" s="172"/>
      <c r="Y46" s="172"/>
      <c r="Z46" s="172"/>
      <c r="AA46" s="172"/>
      <c r="AB46" s="172"/>
      <c r="AC46" s="173"/>
      <c r="AD46" s="173"/>
      <c r="AE46" s="172"/>
      <c r="AF46" s="174" t="s">
        <v>17</v>
      </c>
      <c r="AG46" s="175"/>
      <c r="AH46" s="4"/>
    </row>
    <row r="47" customFormat="false" ht="12.75" hidden="false" customHeight="true" outlineLevel="0" collapsed="false">
      <c r="A47" s="176" t="n">
        <v>142018</v>
      </c>
      <c r="B47" s="177" t="s">
        <v>71</v>
      </c>
      <c r="C47" s="178"/>
      <c r="D47" s="179"/>
      <c r="E47" s="179"/>
      <c r="F47" s="179"/>
      <c r="G47" s="179"/>
      <c r="H47" s="180" t="s">
        <v>15</v>
      </c>
      <c r="I47" s="180" t="s">
        <v>15</v>
      </c>
      <c r="J47" s="179" t="s">
        <v>17</v>
      </c>
      <c r="K47" s="179"/>
      <c r="L47" s="179"/>
      <c r="M47" s="179"/>
      <c r="N47" s="179" t="s">
        <v>17</v>
      </c>
      <c r="O47" s="180" t="s">
        <v>17</v>
      </c>
      <c r="P47" s="180"/>
      <c r="Q47" s="179"/>
      <c r="R47" s="179"/>
      <c r="S47" s="179"/>
      <c r="T47" s="179"/>
      <c r="U47" s="179"/>
      <c r="V47" s="180"/>
      <c r="W47" s="180"/>
      <c r="X47" s="179" t="s">
        <v>17</v>
      </c>
      <c r="Y47" s="179"/>
      <c r="Z47" s="179" t="s">
        <v>17</v>
      </c>
      <c r="AA47" s="179"/>
      <c r="AB47" s="179"/>
      <c r="AC47" s="180" t="s">
        <v>17</v>
      </c>
      <c r="AD47" s="180"/>
      <c r="AE47" s="179"/>
      <c r="AF47" s="181"/>
      <c r="AG47" s="182"/>
      <c r="AH47" s="4"/>
    </row>
    <row r="48" customFormat="false" ht="12.75" hidden="false" customHeight="true" outlineLevel="0" collapsed="false">
      <c r="A48" s="176" t="n">
        <v>140538</v>
      </c>
      <c r="B48" s="177" t="s">
        <v>72</v>
      </c>
      <c r="C48" s="178"/>
      <c r="D48" s="179"/>
      <c r="E48" s="179"/>
      <c r="F48" s="179"/>
      <c r="G48" s="179"/>
      <c r="H48" s="180"/>
      <c r="I48" s="180"/>
      <c r="J48" s="179"/>
      <c r="K48" s="179"/>
      <c r="L48" s="179"/>
      <c r="M48" s="179"/>
      <c r="N48" s="179"/>
      <c r="O48" s="180"/>
      <c r="P48" s="180"/>
      <c r="Q48" s="179"/>
      <c r="R48" s="179"/>
      <c r="S48" s="179"/>
      <c r="T48" s="179"/>
      <c r="U48" s="179"/>
      <c r="V48" s="180"/>
      <c r="W48" s="180"/>
      <c r="X48" s="179"/>
      <c r="Y48" s="179"/>
      <c r="Z48" s="179"/>
      <c r="AA48" s="179"/>
      <c r="AB48" s="179"/>
      <c r="AC48" s="180"/>
      <c r="AD48" s="180"/>
      <c r="AE48" s="179"/>
      <c r="AF48" s="181"/>
      <c r="AG48" s="182"/>
      <c r="AH48" s="4"/>
      <c r="AJ48" s="102" t="s">
        <v>42</v>
      </c>
    </row>
    <row r="49" customFormat="false" ht="12.75" hidden="false" customHeight="true" outlineLevel="0" collapsed="false">
      <c r="A49" s="183" t="n">
        <v>135038</v>
      </c>
      <c r="B49" s="177" t="s">
        <v>73</v>
      </c>
      <c r="C49" s="178"/>
      <c r="D49" s="179"/>
      <c r="E49" s="179"/>
      <c r="F49" s="179"/>
      <c r="G49" s="179"/>
      <c r="H49" s="180"/>
      <c r="I49" s="180"/>
      <c r="J49" s="179"/>
      <c r="K49" s="179"/>
      <c r="L49" s="179"/>
      <c r="M49" s="179"/>
      <c r="N49" s="179"/>
      <c r="O49" s="180"/>
      <c r="P49" s="180"/>
      <c r="Q49" s="179"/>
      <c r="R49" s="179"/>
      <c r="S49" s="179"/>
      <c r="T49" s="179"/>
      <c r="U49" s="179"/>
      <c r="V49" s="180"/>
      <c r="W49" s="180"/>
      <c r="X49" s="179"/>
      <c r="Y49" s="179"/>
      <c r="Z49" s="179"/>
      <c r="AA49" s="179"/>
      <c r="AB49" s="179"/>
      <c r="AC49" s="180"/>
      <c r="AD49" s="180"/>
      <c r="AE49" s="179"/>
      <c r="AF49" s="181"/>
      <c r="AG49" s="182"/>
      <c r="AH49" s="4"/>
    </row>
    <row r="50" customFormat="false" ht="12.75" hidden="false" customHeight="true" outlineLevel="0" collapsed="false">
      <c r="A50" s="183" t="n">
        <v>109460</v>
      </c>
      <c r="B50" s="177" t="s">
        <v>74</v>
      </c>
      <c r="C50" s="178"/>
      <c r="D50" s="179"/>
      <c r="E50" s="179"/>
      <c r="F50" s="179"/>
      <c r="G50" s="179"/>
      <c r="H50" s="180"/>
      <c r="I50" s="180"/>
      <c r="J50" s="179"/>
      <c r="K50" s="179"/>
      <c r="L50" s="179"/>
      <c r="M50" s="179"/>
      <c r="N50" s="179"/>
      <c r="O50" s="180"/>
      <c r="P50" s="180"/>
      <c r="Q50" s="179"/>
      <c r="R50" s="179"/>
      <c r="S50" s="179"/>
      <c r="T50" s="179"/>
      <c r="U50" s="179"/>
      <c r="V50" s="180"/>
      <c r="W50" s="180"/>
      <c r="X50" s="179"/>
      <c r="Y50" s="179"/>
      <c r="Z50" s="179"/>
      <c r="AA50" s="179"/>
      <c r="AB50" s="179"/>
      <c r="AC50" s="180"/>
      <c r="AD50" s="180"/>
      <c r="AE50" s="179"/>
      <c r="AF50" s="181"/>
      <c r="AG50" s="182"/>
      <c r="AH50" s="4"/>
    </row>
    <row r="51" customFormat="false" ht="12.75" hidden="false" customHeight="true" outlineLevel="0" collapsed="false">
      <c r="A51" s="184"/>
      <c r="B51" s="185" t="s">
        <v>75</v>
      </c>
      <c r="C51" s="178"/>
      <c r="D51" s="179"/>
      <c r="E51" s="179"/>
      <c r="F51" s="179"/>
      <c r="G51" s="179"/>
      <c r="H51" s="180"/>
      <c r="I51" s="180"/>
      <c r="J51" s="179"/>
      <c r="K51" s="179"/>
      <c r="L51" s="179"/>
      <c r="M51" s="179"/>
      <c r="N51" s="179"/>
      <c r="O51" s="180"/>
      <c r="P51" s="180"/>
      <c r="Q51" s="179"/>
      <c r="R51" s="179"/>
      <c r="S51" s="179"/>
      <c r="T51" s="179"/>
      <c r="U51" s="179"/>
      <c r="V51" s="180"/>
      <c r="W51" s="180"/>
      <c r="X51" s="179"/>
      <c r="Y51" s="179"/>
      <c r="Z51" s="179"/>
      <c r="AA51" s="179"/>
      <c r="AB51" s="179"/>
      <c r="AC51" s="180"/>
      <c r="AD51" s="180"/>
      <c r="AE51" s="179"/>
      <c r="AF51" s="181"/>
      <c r="AG51" s="182"/>
      <c r="AH51" s="4"/>
    </row>
    <row r="52" customFormat="false" ht="12.75" hidden="false" customHeight="true" outlineLevel="0" collapsed="false">
      <c r="A52" s="184"/>
      <c r="B52" s="185" t="s">
        <v>76</v>
      </c>
      <c r="C52" s="178"/>
      <c r="D52" s="179"/>
      <c r="E52" s="179"/>
      <c r="F52" s="179"/>
      <c r="G52" s="179"/>
      <c r="H52" s="180"/>
      <c r="I52" s="180"/>
      <c r="J52" s="179"/>
      <c r="K52" s="179"/>
      <c r="L52" s="179"/>
      <c r="M52" s="179"/>
      <c r="N52" s="179"/>
      <c r="O52" s="180"/>
      <c r="P52" s="180"/>
      <c r="Q52" s="179"/>
      <c r="R52" s="179"/>
      <c r="S52" s="179"/>
      <c r="T52" s="179"/>
      <c r="U52" s="179"/>
      <c r="V52" s="180"/>
      <c r="W52" s="180"/>
      <c r="X52" s="179"/>
      <c r="Y52" s="179"/>
      <c r="Z52" s="179"/>
      <c r="AA52" s="179"/>
      <c r="AB52" s="179"/>
      <c r="AC52" s="180"/>
      <c r="AD52" s="180"/>
      <c r="AE52" s="179"/>
      <c r="AF52" s="181"/>
      <c r="AG52" s="182"/>
      <c r="AH52" s="4"/>
    </row>
    <row r="53" customFormat="false" ht="12.75" hidden="false" customHeight="true" outlineLevel="0" collapsed="false">
      <c r="A53" s="184" t="n">
        <v>127906</v>
      </c>
      <c r="B53" s="185" t="s">
        <v>77</v>
      </c>
      <c r="C53" s="178"/>
      <c r="D53" s="179"/>
      <c r="E53" s="179"/>
      <c r="F53" s="179"/>
      <c r="G53" s="179"/>
      <c r="H53" s="180"/>
      <c r="I53" s="180"/>
      <c r="J53" s="179"/>
      <c r="K53" s="179"/>
      <c r="L53" s="179"/>
      <c r="M53" s="179"/>
      <c r="N53" s="179"/>
      <c r="O53" s="180"/>
      <c r="P53" s="180"/>
      <c r="Q53" s="179"/>
      <c r="R53" s="179"/>
      <c r="S53" s="179"/>
      <c r="T53" s="179"/>
      <c r="U53" s="179"/>
      <c r="V53" s="180"/>
      <c r="W53" s="180"/>
      <c r="X53" s="179"/>
      <c r="Y53" s="179"/>
      <c r="Z53" s="179"/>
      <c r="AA53" s="179"/>
      <c r="AB53" s="179"/>
      <c r="AC53" s="180"/>
      <c r="AD53" s="180"/>
      <c r="AE53" s="179"/>
      <c r="AF53" s="181"/>
      <c r="AG53" s="182"/>
      <c r="AH53" s="4"/>
    </row>
    <row r="54" customFormat="false" ht="12.75" hidden="false" customHeight="true" outlineLevel="0" collapsed="false">
      <c r="A54" s="186"/>
      <c r="B54" s="187" t="s">
        <v>78</v>
      </c>
      <c r="C54" s="188"/>
      <c r="D54" s="189"/>
      <c r="E54" s="189"/>
      <c r="F54" s="189"/>
      <c r="G54" s="189"/>
      <c r="H54" s="190"/>
      <c r="I54" s="190"/>
      <c r="J54" s="189"/>
      <c r="K54" s="189"/>
      <c r="L54" s="189"/>
      <c r="M54" s="189"/>
      <c r="N54" s="189"/>
      <c r="O54" s="190"/>
      <c r="P54" s="190"/>
      <c r="Q54" s="189"/>
      <c r="R54" s="189"/>
      <c r="S54" s="189"/>
      <c r="T54" s="189"/>
      <c r="U54" s="189"/>
      <c r="V54" s="190"/>
      <c r="W54" s="190"/>
      <c r="X54" s="189"/>
      <c r="Y54" s="189"/>
      <c r="Z54" s="189"/>
      <c r="AA54" s="189"/>
      <c r="AB54" s="189"/>
      <c r="AC54" s="190"/>
      <c r="AD54" s="190"/>
      <c r="AE54" s="189"/>
      <c r="AF54" s="191"/>
      <c r="AG54" s="192"/>
      <c r="AH54" s="4"/>
    </row>
    <row r="55" customFormat="false" ht="12.75" hidden="false" customHeight="true" outlineLevel="0" collapsed="false">
      <c r="A55" s="193" t="s">
        <v>79</v>
      </c>
      <c r="B55" s="193"/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5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</sheetData>
  <mergeCells count="7">
    <mergeCell ref="A1:B1"/>
    <mergeCell ref="C1:AE1"/>
    <mergeCell ref="A2:B3"/>
    <mergeCell ref="A26:B27"/>
    <mergeCell ref="X28:AB28"/>
    <mergeCell ref="C29:V29"/>
    <mergeCell ref="A44:B45"/>
  </mergeCells>
  <conditionalFormatting sqref="C24:AG25">
    <cfRule type="cellIs" priority="2" operator="lessThan" aboveAverage="0" equalAverage="0" bottom="0" percent="0" rank="0" text="" dxfId="0">
      <formula>5</formula>
    </cfRule>
  </conditionalFormatting>
  <conditionalFormatting sqref="C43:AG43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54.14"/>
    <col collapsed="false" customWidth="true" hidden="false" outlineLevel="0" max="4" min="4" style="0" width="39.57"/>
    <col collapsed="false" customWidth="true" hidden="false" outlineLevel="0" max="5" min="5" style="0" width="39.71"/>
    <col collapsed="false" customWidth="true" hidden="false" outlineLevel="0" max="6" min="6" style="0" width="43.42"/>
    <col collapsed="false" customWidth="true" hidden="false" outlineLevel="0" max="7" min="7" style="0" width="13.86"/>
  </cols>
  <sheetData>
    <row r="1" customFormat="false" ht="16.5" hidden="false" customHeight="true" outlineLevel="0" collapsed="false">
      <c r="A1" s="194" t="s">
        <v>80</v>
      </c>
      <c r="B1" s="194"/>
      <c r="C1" s="194"/>
      <c r="D1" s="194"/>
      <c r="E1" s="194"/>
      <c r="F1" s="194"/>
      <c r="G1" s="195"/>
    </row>
    <row r="2" customFormat="false" ht="19.5" hidden="false" customHeight="true" outlineLevel="0" collapsed="false">
      <c r="A2" s="196"/>
      <c r="B2" s="196"/>
      <c r="C2" s="197" t="s">
        <v>81</v>
      </c>
      <c r="D2" s="194" t="s">
        <v>82</v>
      </c>
      <c r="E2" s="194" t="s">
        <v>83</v>
      </c>
      <c r="F2" s="194" t="s">
        <v>84</v>
      </c>
      <c r="G2" s="194" t="s">
        <v>85</v>
      </c>
    </row>
    <row r="3" customFormat="false" ht="15.75" hidden="false" customHeight="true" outlineLevel="0" collapsed="false">
      <c r="A3" s="198" t="n">
        <v>1</v>
      </c>
      <c r="B3" s="199" t="s">
        <v>86</v>
      </c>
      <c r="C3" s="198" t="s">
        <v>87</v>
      </c>
      <c r="D3" s="198" t="s">
        <v>88</v>
      </c>
      <c r="E3" s="198" t="s">
        <v>89</v>
      </c>
      <c r="F3" s="198" t="s">
        <v>90</v>
      </c>
      <c r="G3" s="198"/>
    </row>
    <row r="4" customFormat="false" ht="15.75" hidden="false" customHeight="true" outlineLevel="0" collapsed="false">
      <c r="A4" s="198" t="n">
        <v>2</v>
      </c>
      <c r="B4" s="200" t="s">
        <v>91</v>
      </c>
      <c r="C4" s="198" t="s">
        <v>92</v>
      </c>
      <c r="D4" s="198" t="s">
        <v>93</v>
      </c>
      <c r="E4" s="198" t="s">
        <v>90</v>
      </c>
      <c r="F4" s="198" t="s">
        <v>90</v>
      </c>
      <c r="G4" s="198"/>
    </row>
    <row r="5" customFormat="false" ht="15.75" hidden="false" customHeight="true" outlineLevel="0" collapsed="false">
      <c r="A5" s="198" t="n">
        <v>3</v>
      </c>
      <c r="B5" s="200" t="s">
        <v>94</v>
      </c>
      <c r="C5" s="198" t="s">
        <v>95</v>
      </c>
      <c r="D5" s="198" t="s">
        <v>96</v>
      </c>
      <c r="E5" s="198" t="s">
        <v>90</v>
      </c>
      <c r="F5" s="198" t="s">
        <v>90</v>
      </c>
      <c r="G5" s="198"/>
    </row>
    <row r="6" customFormat="false" ht="15.75" hidden="false" customHeight="true" outlineLevel="0" collapsed="false">
      <c r="A6" s="198" t="n">
        <v>4</v>
      </c>
      <c r="B6" s="199" t="s">
        <v>97</v>
      </c>
      <c r="C6" s="198" t="s">
        <v>98</v>
      </c>
      <c r="D6" s="198" t="s">
        <v>99</v>
      </c>
      <c r="E6" s="198" t="s">
        <v>90</v>
      </c>
      <c r="F6" s="198" t="s">
        <v>90</v>
      </c>
      <c r="G6" s="198"/>
    </row>
    <row r="7" customFormat="false" ht="15.75" hidden="false" customHeight="true" outlineLevel="0" collapsed="false">
      <c r="A7" s="198" t="n">
        <v>5</v>
      </c>
      <c r="B7" s="200" t="s">
        <v>100</v>
      </c>
      <c r="C7" s="198" t="s">
        <v>101</v>
      </c>
      <c r="D7" s="198" t="s">
        <v>102</v>
      </c>
      <c r="E7" s="198" t="s">
        <v>90</v>
      </c>
      <c r="F7" s="198" t="s">
        <v>90</v>
      </c>
      <c r="G7" s="198"/>
    </row>
    <row r="8" customFormat="false" ht="15.75" hidden="false" customHeight="true" outlineLevel="0" collapsed="false">
      <c r="A8" s="198" t="n">
        <v>6</v>
      </c>
      <c r="B8" s="199" t="s">
        <v>103</v>
      </c>
      <c r="C8" s="198" t="s">
        <v>104</v>
      </c>
      <c r="D8" s="198" t="s">
        <v>104</v>
      </c>
      <c r="E8" s="198" t="s">
        <v>104</v>
      </c>
      <c r="F8" s="198" t="s">
        <v>104</v>
      </c>
      <c r="G8" s="198"/>
    </row>
    <row r="9" customFormat="false" ht="15.75" hidden="false" customHeight="true" outlineLevel="0" collapsed="false">
      <c r="A9" s="198" t="n">
        <v>7</v>
      </c>
      <c r="B9" s="200" t="s">
        <v>105</v>
      </c>
      <c r="C9" s="198" t="s">
        <v>106</v>
      </c>
      <c r="D9" s="198" t="s">
        <v>107</v>
      </c>
      <c r="E9" s="195" t="s">
        <v>90</v>
      </c>
      <c r="F9" s="198" t="s">
        <v>90</v>
      </c>
      <c r="G9" s="198"/>
    </row>
    <row r="10" customFormat="false" ht="15.75" hidden="false" customHeight="true" outlineLevel="0" collapsed="false">
      <c r="A10" s="198" t="n">
        <v>8</v>
      </c>
      <c r="B10" s="199" t="s">
        <v>108</v>
      </c>
      <c r="C10" s="198"/>
      <c r="D10" s="198" t="s">
        <v>109</v>
      </c>
      <c r="E10" s="198" t="s">
        <v>110</v>
      </c>
      <c r="F10" s="198" t="s">
        <v>111</v>
      </c>
      <c r="G10" s="198"/>
    </row>
    <row r="11" customFormat="false" ht="15.75" hidden="false" customHeight="true" outlineLevel="0" collapsed="false">
      <c r="A11" s="198" t="n">
        <v>9</v>
      </c>
      <c r="B11" s="200" t="s">
        <v>112</v>
      </c>
      <c r="C11" s="198"/>
      <c r="D11" s="198" t="s">
        <v>113</v>
      </c>
      <c r="E11" s="198" t="s">
        <v>90</v>
      </c>
      <c r="F11" s="198" t="s">
        <v>90</v>
      </c>
      <c r="G11" s="198" t="s">
        <v>114</v>
      </c>
    </row>
    <row r="12" customFormat="false" ht="15.75" hidden="false" customHeight="true" outlineLevel="0" collapsed="false">
      <c r="A12" s="198" t="n">
        <v>10</v>
      </c>
      <c r="B12" s="199" t="s">
        <v>115</v>
      </c>
      <c r="C12" s="198" t="s">
        <v>104</v>
      </c>
      <c r="D12" s="198" t="s">
        <v>104</v>
      </c>
      <c r="E12" s="198" t="s">
        <v>104</v>
      </c>
      <c r="F12" s="198" t="s">
        <v>104</v>
      </c>
      <c r="G12" s="198"/>
    </row>
    <row r="13" customFormat="false" ht="15.75" hidden="false" customHeight="true" outlineLevel="0" collapsed="false">
      <c r="A13" s="198" t="n">
        <v>11</v>
      </c>
      <c r="B13" s="200" t="s">
        <v>116</v>
      </c>
      <c r="C13" s="198" t="s">
        <v>104</v>
      </c>
      <c r="D13" s="198" t="s">
        <v>104</v>
      </c>
      <c r="E13" s="198" t="s">
        <v>104</v>
      </c>
      <c r="F13" s="198" t="s">
        <v>104</v>
      </c>
      <c r="G13" s="198"/>
    </row>
    <row r="14" customFormat="false" ht="18" hidden="false" customHeight="true" outlineLevel="0" collapsed="false">
      <c r="A14" s="198" t="n">
        <v>12</v>
      </c>
      <c r="B14" s="199" t="s">
        <v>117</v>
      </c>
      <c r="C14" s="198"/>
      <c r="D14" s="198" t="s">
        <v>118</v>
      </c>
      <c r="E14" s="198" t="s">
        <v>119</v>
      </c>
      <c r="F14" s="198" t="s">
        <v>90</v>
      </c>
      <c r="G14" s="198" t="s">
        <v>120</v>
      </c>
    </row>
    <row r="15" customFormat="false" ht="15.75" hidden="false" customHeight="true" outlineLevel="0" collapsed="false">
      <c r="A15" s="198" t="n">
        <v>13</v>
      </c>
      <c r="B15" s="200" t="s">
        <v>121</v>
      </c>
      <c r="C15" s="198"/>
      <c r="D15" s="198" t="s">
        <v>122</v>
      </c>
      <c r="E15" s="198" t="s">
        <v>90</v>
      </c>
      <c r="F15" s="198" t="s">
        <v>90</v>
      </c>
      <c r="G15" s="198"/>
    </row>
    <row r="16" customFormat="false" ht="15.75" hidden="false" customHeight="true" outlineLevel="0" collapsed="false">
      <c r="A16" s="198" t="n">
        <v>14</v>
      </c>
      <c r="B16" s="199" t="s">
        <v>123</v>
      </c>
      <c r="C16" s="198" t="s">
        <v>124</v>
      </c>
      <c r="D16" s="198" t="s">
        <v>125</v>
      </c>
      <c r="E16" s="198" t="s">
        <v>126</v>
      </c>
      <c r="F16" s="198" t="s">
        <v>127</v>
      </c>
      <c r="G16" s="198"/>
    </row>
    <row r="17" customFormat="false" ht="15.75" hidden="false" customHeight="true" outlineLevel="0" collapsed="false">
      <c r="A17" s="198" t="n">
        <v>15</v>
      </c>
      <c r="B17" s="200" t="s">
        <v>128</v>
      </c>
      <c r="C17" s="198" t="s">
        <v>129</v>
      </c>
      <c r="D17" s="198" t="s">
        <v>90</v>
      </c>
      <c r="E17" s="198" t="s">
        <v>90</v>
      </c>
      <c r="F17" s="198" t="s">
        <v>90</v>
      </c>
      <c r="G17" s="198"/>
    </row>
    <row r="18" customFormat="false" ht="15.75" hidden="false" customHeight="true" outlineLevel="0" collapsed="false">
      <c r="A18" s="198" t="n">
        <v>16</v>
      </c>
      <c r="B18" s="199" t="s">
        <v>130</v>
      </c>
      <c r="C18" s="198" t="s">
        <v>131</v>
      </c>
      <c r="D18" s="198" t="s">
        <v>132</v>
      </c>
      <c r="E18" s="198" t="s">
        <v>90</v>
      </c>
      <c r="F18" s="198" t="s">
        <v>90</v>
      </c>
      <c r="G18" s="198"/>
    </row>
    <row r="19" customFormat="false" ht="15.75" hidden="false" customHeight="true" outlineLevel="0" collapsed="false">
      <c r="A19" s="198" t="n">
        <v>17</v>
      </c>
      <c r="B19" s="201" t="s">
        <v>133</v>
      </c>
      <c r="C19" s="198"/>
      <c r="D19" s="198" t="s">
        <v>134</v>
      </c>
      <c r="E19" s="198" t="s">
        <v>90</v>
      </c>
      <c r="F19" s="198" t="s">
        <v>90</v>
      </c>
      <c r="G19" s="198"/>
    </row>
    <row r="20" customFormat="false" ht="15" hidden="false" customHeight="false" outlineLevel="0" collapsed="false">
      <c r="A20" s="198" t="n">
        <v>18</v>
      </c>
      <c r="B20" s="201" t="s">
        <v>135</v>
      </c>
      <c r="C20" s="198" t="s">
        <v>136</v>
      </c>
      <c r="D20" s="198" t="s">
        <v>137</v>
      </c>
      <c r="E20" s="198" t="s">
        <v>90</v>
      </c>
      <c r="F20" s="198" t="s">
        <v>90</v>
      </c>
      <c r="G20" s="198"/>
    </row>
    <row r="21" customFormat="false" ht="15" hidden="false" customHeight="false" outlineLevel="0" collapsed="false">
      <c r="A21" s="198" t="n">
        <v>19</v>
      </c>
      <c r="B21" s="201" t="s">
        <v>138</v>
      </c>
      <c r="C21" s="198" t="s">
        <v>139</v>
      </c>
      <c r="D21" s="198" t="s">
        <v>140</v>
      </c>
      <c r="E21" s="198" t="s">
        <v>141</v>
      </c>
      <c r="F21" s="198" t="s">
        <v>90</v>
      </c>
      <c r="G21" s="198"/>
    </row>
    <row r="22" customFormat="false" ht="15" hidden="false" customHeight="false" outlineLevel="0" collapsed="false">
      <c r="A22" s="198" t="n">
        <v>20</v>
      </c>
      <c r="B22" s="201" t="s">
        <v>142</v>
      </c>
      <c r="C22" s="198" t="s">
        <v>143</v>
      </c>
      <c r="D22" s="198" t="s">
        <v>144</v>
      </c>
      <c r="E22" s="198" t="s">
        <v>90</v>
      </c>
      <c r="F22" s="198" t="s">
        <v>90</v>
      </c>
      <c r="G22" s="198"/>
    </row>
    <row r="23" customFormat="false" ht="15" hidden="false" customHeight="false" outlineLevel="0" collapsed="false">
      <c r="A23" s="198" t="n">
        <v>21</v>
      </c>
      <c r="B23" s="201" t="s">
        <v>145</v>
      </c>
      <c r="C23" s="198"/>
      <c r="D23" s="198" t="s">
        <v>146</v>
      </c>
      <c r="E23" s="198" t="s">
        <v>90</v>
      </c>
      <c r="F23" s="198" t="s">
        <v>90</v>
      </c>
      <c r="G23" s="198" t="s">
        <v>134</v>
      </c>
    </row>
    <row r="24" customFormat="false" ht="15" hidden="false" customHeight="false" outlineLevel="0" collapsed="false">
      <c r="A24" s="198" t="n">
        <v>22</v>
      </c>
      <c r="B24" s="201" t="s">
        <v>147</v>
      </c>
      <c r="C24" s="198"/>
      <c r="D24" s="198" t="s">
        <v>90</v>
      </c>
      <c r="E24" s="198" t="s">
        <v>90</v>
      </c>
      <c r="F24" s="198" t="s">
        <v>90</v>
      </c>
      <c r="G24" s="198"/>
    </row>
    <row r="25" customFormat="false" ht="15" hidden="false" customHeight="false" outlineLevel="0" collapsed="false">
      <c r="A25" s="198" t="n">
        <v>23</v>
      </c>
      <c r="B25" s="201" t="s">
        <v>148</v>
      </c>
      <c r="C25" s="198"/>
      <c r="D25" s="198" t="s">
        <v>149</v>
      </c>
      <c r="E25" s="198" t="s">
        <v>90</v>
      </c>
      <c r="F25" s="198" t="s">
        <v>90</v>
      </c>
      <c r="G25" s="198"/>
    </row>
    <row r="26" customFormat="false" ht="15.75" hidden="false" customHeight="true" outlineLevel="0" collapsed="false">
      <c r="A26" s="198" t="n">
        <v>24</v>
      </c>
      <c r="B26" s="201" t="s">
        <v>150</v>
      </c>
      <c r="C26" s="198"/>
      <c r="D26" s="198" t="s">
        <v>151</v>
      </c>
      <c r="E26" s="198" t="s">
        <v>90</v>
      </c>
      <c r="F26" s="198" t="s">
        <v>90</v>
      </c>
      <c r="G26" s="198"/>
    </row>
    <row r="27" customFormat="false" ht="12.75" hidden="false" customHeight="true" outlineLevel="0" collapsed="false">
      <c r="A27" s="198" t="n">
        <v>25</v>
      </c>
      <c r="B27" s="201" t="s">
        <v>152</v>
      </c>
      <c r="C27" s="198" t="s">
        <v>153</v>
      </c>
      <c r="D27" s="198" t="s">
        <v>154</v>
      </c>
      <c r="E27" s="198" t="s">
        <v>155</v>
      </c>
      <c r="F27" s="198" t="s">
        <v>156</v>
      </c>
      <c r="G27" s="198"/>
    </row>
    <row r="28" customFormat="false" ht="12.75" hidden="false" customHeight="true" outlineLevel="0" collapsed="false">
      <c r="A28" s="198" t="n">
        <v>26</v>
      </c>
      <c r="B28" s="201" t="s">
        <v>157</v>
      </c>
      <c r="C28" s="198"/>
      <c r="D28" s="198" t="s">
        <v>158</v>
      </c>
      <c r="E28" s="198" t="s">
        <v>90</v>
      </c>
      <c r="F28" s="198" t="s">
        <v>90</v>
      </c>
      <c r="G28" s="198"/>
    </row>
    <row r="29" customFormat="false" ht="12.75" hidden="false" customHeight="true" outlineLevel="0" collapsed="false">
      <c r="A29" s="198" t="n">
        <v>27</v>
      </c>
      <c r="B29" s="201" t="s">
        <v>159</v>
      </c>
      <c r="C29" s="198"/>
      <c r="D29" s="198" t="s">
        <v>90</v>
      </c>
      <c r="E29" s="198" t="s">
        <v>90</v>
      </c>
      <c r="F29" s="198" t="s">
        <v>90</v>
      </c>
      <c r="G29" s="198"/>
    </row>
    <row r="30" customFormat="false" ht="12.75" hidden="false" customHeight="true" outlineLevel="0" collapsed="false">
      <c r="A30" s="198" t="n">
        <v>28</v>
      </c>
      <c r="B30" s="201" t="s">
        <v>160</v>
      </c>
      <c r="C30" s="198"/>
      <c r="D30" s="198" t="s">
        <v>104</v>
      </c>
      <c r="E30" s="198" t="s">
        <v>104</v>
      </c>
      <c r="F30" s="198" t="s">
        <v>104</v>
      </c>
      <c r="G30" s="198"/>
    </row>
    <row r="31" customFormat="false" ht="12.75" hidden="false" customHeight="true" outlineLevel="0" collapsed="false">
      <c r="A31" s="198" t="n">
        <v>29</v>
      </c>
      <c r="B31" s="9" t="s">
        <v>161</v>
      </c>
      <c r="C31" s="198"/>
      <c r="D31" s="198" t="s">
        <v>90</v>
      </c>
      <c r="E31" s="198" t="s">
        <v>90</v>
      </c>
      <c r="F31" s="198" t="s">
        <v>90</v>
      </c>
      <c r="G31" s="198"/>
    </row>
    <row r="32" customFormat="false" ht="12.75" hidden="false" customHeight="true" outlineLevel="0" collapsed="false">
      <c r="A32" s="198" t="n">
        <v>30</v>
      </c>
      <c r="B32" s="201" t="s">
        <v>162</v>
      </c>
      <c r="C32" s="198"/>
      <c r="D32" s="198" t="s">
        <v>163</v>
      </c>
      <c r="E32" s="198" t="s">
        <v>90</v>
      </c>
      <c r="F32" s="198" t="s">
        <v>90</v>
      </c>
      <c r="G32" s="198" t="s">
        <v>164</v>
      </c>
    </row>
    <row r="33" customFormat="false" ht="12.75" hidden="false" customHeight="true" outlineLevel="0" collapsed="false">
      <c r="A33" s="195"/>
      <c r="B33" s="156"/>
      <c r="C33" s="195"/>
      <c r="D33" s="195"/>
      <c r="E33" s="195"/>
      <c r="F33" s="195"/>
      <c r="G33" s="195"/>
    </row>
    <row r="34" customFormat="false" ht="12.75" hidden="false" customHeight="true" outlineLevel="0" collapsed="false">
      <c r="A34" s="202"/>
      <c r="B34" s="202"/>
    </row>
    <row r="35" customFormat="false" ht="12.75" hidden="false" customHeight="true" outlineLevel="0" collapsed="false">
      <c r="A35" s="202"/>
      <c r="B35" s="202"/>
    </row>
    <row r="36" customFormat="false" ht="12.75" hidden="false" customHeight="true" outlineLevel="0" collapsed="false">
      <c r="A36" s="202"/>
      <c r="B36" s="202"/>
    </row>
    <row r="37" customFormat="false" ht="12.75" hidden="false" customHeight="true" outlineLevel="0" collapsed="false">
      <c r="A37" s="202"/>
      <c r="B37" s="202"/>
    </row>
    <row r="38" customFormat="false" ht="12.75" hidden="false" customHeight="true" outlineLevel="0" collapsed="false">
      <c r="A38" s="202"/>
      <c r="B38" s="202"/>
    </row>
    <row r="39" customFormat="false" ht="12.75" hidden="false" customHeight="true" outlineLevel="0" collapsed="false">
      <c r="A39" s="202"/>
      <c r="B39" s="202"/>
    </row>
    <row r="40" customFormat="false" ht="12.75" hidden="false" customHeight="true" outlineLevel="0" collapsed="false">
      <c r="A40" s="202"/>
      <c r="B40" s="202"/>
    </row>
    <row r="41" customFormat="false" ht="12.75" hidden="false" customHeight="true" outlineLevel="0" collapsed="false">
      <c r="A41" s="202"/>
      <c r="B41" s="202"/>
    </row>
    <row r="42" customFormat="false" ht="12.75" hidden="false" customHeight="true" outlineLevel="0" collapsed="false">
      <c r="A42" s="202"/>
      <c r="B42" s="202"/>
    </row>
    <row r="43" customFormat="false" ht="12.75" hidden="false" customHeight="true" outlineLevel="0" collapsed="false">
      <c r="A43" s="202"/>
      <c r="B43" s="202"/>
    </row>
    <row r="44" customFormat="false" ht="12.75" hidden="false" customHeight="true" outlineLevel="0" collapsed="false">
      <c r="A44" s="202"/>
      <c r="B44" s="202"/>
    </row>
    <row r="45" customFormat="false" ht="12.75" hidden="false" customHeight="true" outlineLevel="0" collapsed="false">
      <c r="A45" s="202"/>
      <c r="B45" s="202"/>
    </row>
    <row r="46" customFormat="false" ht="12.75" hidden="false" customHeight="true" outlineLevel="0" collapsed="false">
      <c r="A46" s="202"/>
      <c r="B46" s="202"/>
    </row>
    <row r="47" customFormat="false" ht="12.75" hidden="false" customHeight="true" outlineLevel="0" collapsed="false">
      <c r="A47" s="202"/>
      <c r="B47" s="202"/>
    </row>
    <row r="48" customFormat="false" ht="12.75" hidden="false" customHeight="true" outlineLevel="0" collapsed="false">
      <c r="A48" s="202"/>
      <c r="B48" s="202"/>
    </row>
    <row r="49" customFormat="false" ht="12.75" hidden="false" customHeight="true" outlineLevel="0" collapsed="false">
      <c r="A49" s="202"/>
      <c r="B49" s="202"/>
    </row>
    <row r="50" customFormat="false" ht="12.75" hidden="false" customHeight="true" outlineLevel="0" collapsed="false">
      <c r="A50" s="202"/>
      <c r="B50" s="202"/>
    </row>
    <row r="51" customFormat="false" ht="12.75" hidden="false" customHeight="true" outlineLevel="0" collapsed="false">
      <c r="A51" s="202"/>
      <c r="B51" s="202"/>
    </row>
    <row r="52" customFormat="false" ht="12.75" hidden="false" customHeight="true" outlineLevel="0" collapsed="false">
      <c r="A52" s="202"/>
      <c r="B52" s="202"/>
    </row>
    <row r="53" customFormat="false" ht="12.75" hidden="false" customHeight="true" outlineLevel="0" collapsed="false">
      <c r="A53" s="202"/>
      <c r="B53" s="202"/>
    </row>
    <row r="54" customFormat="false" ht="12.75" hidden="false" customHeight="true" outlineLevel="0" collapsed="false">
      <c r="A54" s="202"/>
      <c r="B54" s="202"/>
    </row>
    <row r="55" customFormat="false" ht="12.75" hidden="false" customHeight="true" outlineLevel="0" collapsed="false">
      <c r="A55" s="202"/>
      <c r="B55" s="202"/>
    </row>
    <row r="56" customFormat="false" ht="12.75" hidden="false" customHeight="true" outlineLevel="0" collapsed="false">
      <c r="A56" s="202"/>
      <c r="B56" s="202"/>
    </row>
    <row r="57" customFormat="false" ht="12.75" hidden="false" customHeight="true" outlineLevel="0" collapsed="false">
      <c r="A57" s="202"/>
      <c r="B57" s="202"/>
    </row>
    <row r="58" customFormat="false" ht="12.75" hidden="false" customHeight="true" outlineLevel="0" collapsed="false">
      <c r="A58" s="202"/>
      <c r="B58" s="202"/>
    </row>
    <row r="59" customFormat="false" ht="12.75" hidden="false" customHeight="true" outlineLevel="0" collapsed="false">
      <c r="A59" s="202"/>
      <c r="B59" s="202"/>
    </row>
    <row r="60" customFormat="false" ht="12.75" hidden="false" customHeight="true" outlineLevel="0" collapsed="false">
      <c r="A60" s="202"/>
      <c r="B60" s="202"/>
    </row>
    <row r="61" customFormat="false" ht="12.75" hidden="false" customHeight="true" outlineLevel="0" collapsed="false">
      <c r="A61" s="202"/>
      <c r="B61" s="202"/>
    </row>
    <row r="62" customFormat="false" ht="12.75" hidden="false" customHeight="true" outlineLevel="0" collapsed="false">
      <c r="A62" s="202"/>
      <c r="B62" s="202"/>
    </row>
    <row r="63" customFormat="false" ht="12.75" hidden="false" customHeight="true" outlineLevel="0" collapsed="false">
      <c r="A63" s="202"/>
      <c r="B63" s="202"/>
    </row>
    <row r="64" customFormat="false" ht="12.75" hidden="false" customHeight="true" outlineLevel="0" collapsed="false">
      <c r="A64" s="202"/>
      <c r="B64" s="202"/>
    </row>
    <row r="65" customFormat="false" ht="12.75" hidden="false" customHeight="true" outlineLevel="0" collapsed="false">
      <c r="A65" s="202"/>
      <c r="B65" s="202"/>
    </row>
    <row r="66" customFormat="false" ht="12.75" hidden="false" customHeight="true" outlineLevel="0" collapsed="false">
      <c r="A66" s="202"/>
      <c r="B66" s="202"/>
    </row>
    <row r="67" customFormat="false" ht="12.75" hidden="false" customHeight="true" outlineLevel="0" collapsed="false">
      <c r="A67" s="202"/>
      <c r="B67" s="202"/>
    </row>
    <row r="68" customFormat="false" ht="12.75" hidden="false" customHeight="true" outlineLevel="0" collapsed="false">
      <c r="A68" s="202"/>
      <c r="B68" s="202"/>
    </row>
    <row r="69" customFormat="false" ht="12.75" hidden="false" customHeight="true" outlineLevel="0" collapsed="false">
      <c r="A69" s="202"/>
      <c r="B69" s="202"/>
    </row>
    <row r="70" customFormat="false" ht="12.75" hidden="false" customHeight="true" outlineLevel="0" collapsed="false">
      <c r="A70" s="202"/>
      <c r="B70" s="202"/>
    </row>
    <row r="71" customFormat="false" ht="12.75" hidden="false" customHeight="true" outlineLevel="0" collapsed="false">
      <c r="A71" s="202"/>
      <c r="B71" s="202"/>
    </row>
    <row r="72" customFormat="false" ht="12.75" hidden="false" customHeight="true" outlineLevel="0" collapsed="false">
      <c r="A72" s="202"/>
      <c r="B72" s="202"/>
    </row>
    <row r="73" customFormat="false" ht="12.75" hidden="false" customHeight="true" outlineLevel="0" collapsed="false">
      <c r="A73" s="202"/>
      <c r="B73" s="202"/>
    </row>
    <row r="74" customFormat="false" ht="12.75" hidden="false" customHeight="true" outlineLevel="0" collapsed="false">
      <c r="A74" s="202"/>
      <c r="B74" s="202"/>
    </row>
    <row r="75" customFormat="false" ht="12.75" hidden="false" customHeight="true" outlineLevel="0" collapsed="false">
      <c r="A75" s="202"/>
      <c r="B75" s="202"/>
    </row>
    <row r="76" customFormat="false" ht="12.75" hidden="false" customHeight="true" outlineLevel="0" collapsed="false">
      <c r="A76" s="202"/>
      <c r="B76" s="202"/>
    </row>
    <row r="77" customFormat="false" ht="12.75" hidden="false" customHeight="true" outlineLevel="0" collapsed="false">
      <c r="A77" s="202"/>
      <c r="B77" s="202"/>
    </row>
    <row r="78" customFormat="false" ht="12.75" hidden="false" customHeight="true" outlineLevel="0" collapsed="false">
      <c r="A78" s="202"/>
      <c r="B78" s="202"/>
    </row>
    <row r="79" customFormat="false" ht="12.75" hidden="false" customHeight="true" outlineLevel="0" collapsed="false">
      <c r="A79" s="202"/>
      <c r="B79" s="202"/>
    </row>
    <row r="80" customFormat="false" ht="12.75" hidden="false" customHeight="true" outlineLevel="0" collapsed="false">
      <c r="A80" s="202"/>
      <c r="B80" s="202"/>
    </row>
    <row r="81" customFormat="false" ht="12.75" hidden="false" customHeight="true" outlineLevel="0" collapsed="false">
      <c r="A81" s="202"/>
      <c r="B81" s="202"/>
    </row>
    <row r="82" customFormat="false" ht="12.75" hidden="false" customHeight="true" outlineLevel="0" collapsed="false">
      <c r="A82" s="202"/>
      <c r="B82" s="202"/>
    </row>
    <row r="83" customFormat="false" ht="12.75" hidden="false" customHeight="true" outlineLevel="0" collapsed="false">
      <c r="A83" s="202"/>
      <c r="B83" s="202"/>
    </row>
    <row r="84" customFormat="false" ht="12.75" hidden="false" customHeight="true" outlineLevel="0" collapsed="false">
      <c r="A84" s="202"/>
      <c r="B84" s="202"/>
    </row>
    <row r="85" customFormat="false" ht="12.75" hidden="false" customHeight="true" outlineLevel="0" collapsed="false">
      <c r="A85" s="202"/>
      <c r="B85" s="202"/>
    </row>
    <row r="86" customFormat="false" ht="12.75" hidden="false" customHeight="true" outlineLevel="0" collapsed="false">
      <c r="A86" s="202"/>
      <c r="B86" s="202"/>
    </row>
    <row r="87" customFormat="false" ht="12.75" hidden="false" customHeight="true" outlineLevel="0" collapsed="false">
      <c r="A87" s="202"/>
      <c r="B87" s="202"/>
    </row>
    <row r="88" customFormat="false" ht="12.75" hidden="false" customHeight="true" outlineLevel="0" collapsed="false">
      <c r="A88" s="202"/>
      <c r="B88" s="202"/>
    </row>
    <row r="89" customFormat="false" ht="12.75" hidden="false" customHeight="true" outlineLevel="0" collapsed="false">
      <c r="A89" s="202"/>
      <c r="B89" s="202"/>
    </row>
    <row r="90" customFormat="false" ht="12.75" hidden="false" customHeight="true" outlineLevel="0" collapsed="false">
      <c r="A90" s="202"/>
      <c r="B90" s="202"/>
    </row>
    <row r="91" customFormat="false" ht="12.75" hidden="false" customHeight="true" outlineLevel="0" collapsed="false">
      <c r="A91" s="202"/>
      <c r="B91" s="202"/>
    </row>
    <row r="92" customFormat="false" ht="12.75" hidden="false" customHeight="true" outlineLevel="0" collapsed="false">
      <c r="A92" s="202"/>
      <c r="B92" s="202"/>
    </row>
    <row r="93" customFormat="false" ht="12.75" hidden="false" customHeight="true" outlineLevel="0" collapsed="false">
      <c r="A93" s="202"/>
      <c r="B93" s="202"/>
    </row>
    <row r="94" customFormat="false" ht="12.75" hidden="false" customHeight="true" outlineLevel="0" collapsed="false">
      <c r="A94" s="202"/>
      <c r="B94" s="202"/>
    </row>
    <row r="95" customFormat="false" ht="12.75" hidden="false" customHeight="true" outlineLevel="0" collapsed="false">
      <c r="A95" s="202"/>
      <c r="B95" s="202"/>
    </row>
    <row r="96" customFormat="false" ht="12.75" hidden="false" customHeight="true" outlineLevel="0" collapsed="false">
      <c r="A96" s="202"/>
      <c r="B96" s="202"/>
    </row>
    <row r="97" customFormat="false" ht="12.75" hidden="false" customHeight="true" outlineLevel="0" collapsed="false">
      <c r="A97" s="202"/>
      <c r="B97" s="202"/>
    </row>
    <row r="98" customFormat="false" ht="12.75" hidden="false" customHeight="true" outlineLevel="0" collapsed="false">
      <c r="A98" s="202"/>
      <c r="B98" s="202"/>
    </row>
    <row r="99" customFormat="false" ht="12.75" hidden="false" customHeight="true" outlineLevel="0" collapsed="false">
      <c r="A99" s="202"/>
      <c r="B99" s="202"/>
    </row>
    <row r="100" customFormat="false" ht="12.75" hidden="false" customHeight="true" outlineLevel="0" collapsed="false">
      <c r="A100" s="202"/>
      <c r="B100" s="202"/>
    </row>
    <row r="101" customFormat="false" ht="12.75" hidden="false" customHeight="true" outlineLevel="0" collapsed="false">
      <c r="A101" s="202"/>
      <c r="B101" s="202"/>
    </row>
    <row r="102" customFormat="false" ht="12.75" hidden="false" customHeight="true" outlineLevel="0" collapsed="false">
      <c r="A102" s="202"/>
      <c r="B102" s="202"/>
    </row>
    <row r="103" customFormat="false" ht="12.75" hidden="false" customHeight="true" outlineLevel="0" collapsed="false">
      <c r="A103" s="202"/>
      <c r="B103" s="202"/>
    </row>
    <row r="104" customFormat="false" ht="12.75" hidden="false" customHeight="true" outlineLevel="0" collapsed="false">
      <c r="A104" s="202"/>
      <c r="B104" s="202"/>
    </row>
    <row r="105" customFormat="false" ht="12.75" hidden="false" customHeight="true" outlineLevel="0" collapsed="false">
      <c r="A105" s="202"/>
      <c r="B105" s="202"/>
    </row>
    <row r="106" customFormat="false" ht="12.75" hidden="false" customHeight="true" outlineLevel="0" collapsed="false">
      <c r="A106" s="202"/>
      <c r="B106" s="202"/>
    </row>
    <row r="107" customFormat="false" ht="12.75" hidden="false" customHeight="true" outlineLevel="0" collapsed="false">
      <c r="A107" s="202"/>
      <c r="B107" s="202"/>
    </row>
    <row r="108" customFormat="false" ht="12.75" hidden="false" customHeight="true" outlineLevel="0" collapsed="false">
      <c r="A108" s="202"/>
      <c r="B108" s="202"/>
    </row>
    <row r="109" customFormat="false" ht="12.75" hidden="false" customHeight="true" outlineLevel="0" collapsed="false">
      <c r="A109" s="202"/>
      <c r="B109" s="202"/>
    </row>
    <row r="110" customFormat="false" ht="12.75" hidden="false" customHeight="true" outlineLevel="0" collapsed="false">
      <c r="A110" s="202"/>
      <c r="B110" s="202"/>
    </row>
    <row r="111" customFormat="false" ht="12.75" hidden="false" customHeight="true" outlineLevel="0" collapsed="false">
      <c r="A111" s="202"/>
      <c r="B111" s="202"/>
    </row>
    <row r="112" customFormat="false" ht="12.75" hidden="false" customHeight="true" outlineLevel="0" collapsed="false">
      <c r="A112" s="202"/>
      <c r="B112" s="202"/>
    </row>
    <row r="113" customFormat="false" ht="12.75" hidden="false" customHeight="true" outlineLevel="0" collapsed="false">
      <c r="A113" s="202"/>
      <c r="B113" s="202"/>
    </row>
    <row r="114" customFormat="false" ht="12.75" hidden="false" customHeight="true" outlineLevel="0" collapsed="false">
      <c r="A114" s="202"/>
      <c r="B114" s="202"/>
    </row>
    <row r="115" customFormat="false" ht="12.75" hidden="false" customHeight="true" outlineLevel="0" collapsed="false">
      <c r="A115" s="202"/>
      <c r="B115" s="202"/>
    </row>
    <row r="116" customFormat="false" ht="12.75" hidden="false" customHeight="true" outlineLevel="0" collapsed="false">
      <c r="A116" s="202"/>
      <c r="B116" s="202"/>
    </row>
    <row r="117" customFormat="false" ht="12.75" hidden="false" customHeight="true" outlineLevel="0" collapsed="false">
      <c r="A117" s="202"/>
      <c r="B117" s="202"/>
    </row>
    <row r="118" customFormat="false" ht="12.75" hidden="false" customHeight="true" outlineLevel="0" collapsed="false">
      <c r="A118" s="202"/>
      <c r="B118" s="202"/>
    </row>
    <row r="119" customFormat="false" ht="12.75" hidden="false" customHeight="true" outlineLevel="0" collapsed="false">
      <c r="A119" s="202"/>
      <c r="B119" s="202"/>
    </row>
    <row r="120" customFormat="false" ht="12.75" hidden="false" customHeight="true" outlineLevel="0" collapsed="false">
      <c r="A120" s="202"/>
      <c r="B120" s="202"/>
    </row>
    <row r="121" customFormat="false" ht="12.75" hidden="false" customHeight="true" outlineLevel="0" collapsed="false">
      <c r="A121" s="202"/>
      <c r="B121" s="202"/>
    </row>
    <row r="122" customFormat="false" ht="12.75" hidden="false" customHeight="true" outlineLevel="0" collapsed="false">
      <c r="A122" s="202"/>
      <c r="B122" s="202"/>
    </row>
    <row r="123" customFormat="false" ht="12.75" hidden="false" customHeight="true" outlineLevel="0" collapsed="false">
      <c r="A123" s="202"/>
      <c r="B123" s="202"/>
    </row>
    <row r="124" customFormat="false" ht="12.75" hidden="false" customHeight="true" outlineLevel="0" collapsed="false">
      <c r="A124" s="202"/>
      <c r="B124" s="202"/>
    </row>
    <row r="125" customFormat="false" ht="12.75" hidden="false" customHeight="true" outlineLevel="0" collapsed="false">
      <c r="A125" s="202"/>
      <c r="B125" s="202"/>
    </row>
    <row r="126" customFormat="false" ht="12.75" hidden="false" customHeight="true" outlineLevel="0" collapsed="false">
      <c r="A126" s="202"/>
      <c r="B126" s="202"/>
    </row>
    <row r="127" customFormat="false" ht="12.75" hidden="false" customHeight="true" outlineLevel="0" collapsed="false">
      <c r="A127" s="202"/>
      <c r="B127" s="202"/>
    </row>
    <row r="128" customFormat="false" ht="12.75" hidden="false" customHeight="true" outlineLevel="0" collapsed="false">
      <c r="A128" s="202"/>
      <c r="B128" s="202"/>
    </row>
    <row r="129" customFormat="false" ht="12.75" hidden="false" customHeight="true" outlineLevel="0" collapsed="false">
      <c r="A129" s="202"/>
      <c r="B129" s="202"/>
    </row>
    <row r="130" customFormat="false" ht="12.75" hidden="false" customHeight="true" outlineLevel="0" collapsed="false">
      <c r="A130" s="202"/>
      <c r="B130" s="202"/>
    </row>
    <row r="131" customFormat="false" ht="12.75" hidden="false" customHeight="true" outlineLevel="0" collapsed="false">
      <c r="A131" s="202"/>
      <c r="B131" s="202"/>
    </row>
    <row r="132" customFormat="false" ht="12.75" hidden="false" customHeight="true" outlineLevel="0" collapsed="false">
      <c r="A132" s="202"/>
      <c r="B132" s="202"/>
    </row>
    <row r="133" customFormat="false" ht="12.75" hidden="false" customHeight="true" outlineLevel="0" collapsed="false">
      <c r="A133" s="202"/>
      <c r="B133" s="202"/>
    </row>
    <row r="134" customFormat="false" ht="12.75" hidden="false" customHeight="true" outlineLevel="0" collapsed="false">
      <c r="A134" s="202"/>
      <c r="B134" s="202"/>
    </row>
    <row r="135" customFormat="false" ht="12.75" hidden="false" customHeight="true" outlineLevel="0" collapsed="false">
      <c r="A135" s="202"/>
      <c r="B135" s="202"/>
    </row>
    <row r="136" customFormat="false" ht="12.75" hidden="false" customHeight="true" outlineLevel="0" collapsed="false">
      <c r="A136" s="202"/>
      <c r="B136" s="202"/>
    </row>
    <row r="137" customFormat="false" ht="12.75" hidden="false" customHeight="true" outlineLevel="0" collapsed="false">
      <c r="A137" s="202"/>
      <c r="B137" s="202"/>
    </row>
    <row r="138" customFormat="false" ht="12.75" hidden="false" customHeight="true" outlineLevel="0" collapsed="false">
      <c r="A138" s="202"/>
      <c r="B138" s="202"/>
    </row>
    <row r="139" customFormat="false" ht="12.75" hidden="false" customHeight="true" outlineLevel="0" collapsed="false">
      <c r="A139" s="202"/>
      <c r="B139" s="202"/>
    </row>
    <row r="140" customFormat="false" ht="12.75" hidden="false" customHeight="true" outlineLevel="0" collapsed="false">
      <c r="A140" s="202"/>
      <c r="B140" s="202"/>
    </row>
    <row r="141" customFormat="false" ht="12.75" hidden="false" customHeight="true" outlineLevel="0" collapsed="false">
      <c r="A141" s="202"/>
      <c r="B141" s="202"/>
    </row>
    <row r="142" customFormat="false" ht="12.75" hidden="false" customHeight="true" outlineLevel="0" collapsed="false">
      <c r="A142" s="202"/>
      <c r="B142" s="202"/>
    </row>
    <row r="143" customFormat="false" ht="12.75" hidden="false" customHeight="true" outlineLevel="0" collapsed="false">
      <c r="A143" s="202"/>
      <c r="B143" s="202"/>
    </row>
    <row r="144" customFormat="false" ht="12.75" hidden="false" customHeight="true" outlineLevel="0" collapsed="false">
      <c r="A144" s="202"/>
      <c r="B144" s="202"/>
    </row>
    <row r="145" customFormat="false" ht="12.75" hidden="false" customHeight="true" outlineLevel="0" collapsed="false">
      <c r="A145" s="202"/>
      <c r="B145" s="202"/>
    </row>
    <row r="146" customFormat="false" ht="12.75" hidden="false" customHeight="true" outlineLevel="0" collapsed="false">
      <c r="A146" s="202"/>
      <c r="B146" s="202"/>
    </row>
    <row r="147" customFormat="false" ht="12.75" hidden="false" customHeight="true" outlineLevel="0" collapsed="false">
      <c r="A147" s="202"/>
      <c r="B147" s="202"/>
    </row>
    <row r="148" customFormat="false" ht="12.75" hidden="false" customHeight="true" outlineLevel="0" collapsed="false">
      <c r="A148" s="202"/>
      <c r="B148" s="202"/>
    </row>
    <row r="149" customFormat="false" ht="12.75" hidden="false" customHeight="true" outlineLevel="0" collapsed="false">
      <c r="A149" s="202"/>
      <c r="B149" s="202"/>
    </row>
    <row r="150" customFormat="false" ht="12.75" hidden="false" customHeight="true" outlineLevel="0" collapsed="false">
      <c r="A150" s="202"/>
      <c r="B150" s="202"/>
    </row>
    <row r="151" customFormat="false" ht="12.75" hidden="false" customHeight="true" outlineLevel="0" collapsed="false">
      <c r="A151" s="202"/>
      <c r="B151" s="202"/>
    </row>
    <row r="152" customFormat="false" ht="12.75" hidden="false" customHeight="true" outlineLevel="0" collapsed="false">
      <c r="A152" s="202"/>
      <c r="B152" s="202"/>
    </row>
    <row r="153" customFormat="false" ht="12.75" hidden="false" customHeight="true" outlineLevel="0" collapsed="false">
      <c r="A153" s="202"/>
      <c r="B153" s="202"/>
    </row>
    <row r="154" customFormat="false" ht="12.75" hidden="false" customHeight="true" outlineLevel="0" collapsed="false">
      <c r="A154" s="202"/>
      <c r="B154" s="202"/>
    </row>
    <row r="155" customFormat="false" ht="12.75" hidden="false" customHeight="true" outlineLevel="0" collapsed="false">
      <c r="A155" s="202"/>
      <c r="B155" s="202"/>
    </row>
    <row r="156" customFormat="false" ht="12.75" hidden="false" customHeight="true" outlineLevel="0" collapsed="false">
      <c r="A156" s="202"/>
      <c r="B156" s="202"/>
    </row>
    <row r="157" customFormat="false" ht="12.75" hidden="false" customHeight="true" outlineLevel="0" collapsed="false">
      <c r="A157" s="202"/>
      <c r="B157" s="202"/>
    </row>
    <row r="158" customFormat="false" ht="12.75" hidden="false" customHeight="true" outlineLevel="0" collapsed="false">
      <c r="A158" s="202"/>
      <c r="B158" s="202"/>
    </row>
    <row r="159" customFormat="false" ht="12.75" hidden="false" customHeight="true" outlineLevel="0" collapsed="false">
      <c r="A159" s="202"/>
      <c r="B159" s="202"/>
    </row>
    <row r="160" customFormat="false" ht="12.75" hidden="false" customHeight="true" outlineLevel="0" collapsed="false">
      <c r="A160" s="202"/>
      <c r="B160" s="202"/>
    </row>
    <row r="161" customFormat="false" ht="12.75" hidden="false" customHeight="true" outlineLevel="0" collapsed="false">
      <c r="A161" s="202"/>
      <c r="B161" s="202"/>
    </row>
    <row r="162" customFormat="false" ht="12.75" hidden="false" customHeight="true" outlineLevel="0" collapsed="false">
      <c r="A162" s="202"/>
      <c r="B162" s="202"/>
    </row>
    <row r="163" customFormat="false" ht="12.75" hidden="false" customHeight="true" outlineLevel="0" collapsed="false">
      <c r="A163" s="202"/>
      <c r="B163" s="202"/>
    </row>
    <row r="164" customFormat="false" ht="12.75" hidden="false" customHeight="true" outlineLevel="0" collapsed="false">
      <c r="A164" s="202"/>
      <c r="B164" s="202"/>
    </row>
    <row r="165" customFormat="false" ht="12.75" hidden="false" customHeight="true" outlineLevel="0" collapsed="false">
      <c r="A165" s="202"/>
      <c r="B165" s="202"/>
    </row>
    <row r="166" customFormat="false" ht="12.75" hidden="false" customHeight="true" outlineLevel="0" collapsed="false">
      <c r="A166" s="202"/>
      <c r="B166" s="202"/>
    </row>
    <row r="167" customFormat="false" ht="12.75" hidden="false" customHeight="true" outlineLevel="0" collapsed="false">
      <c r="A167" s="202"/>
      <c r="B167" s="202"/>
    </row>
    <row r="168" customFormat="false" ht="12.75" hidden="false" customHeight="true" outlineLevel="0" collapsed="false">
      <c r="A168" s="202"/>
      <c r="B168" s="202"/>
    </row>
    <row r="169" customFormat="false" ht="12.75" hidden="false" customHeight="true" outlineLevel="0" collapsed="false">
      <c r="A169" s="202"/>
      <c r="B169" s="202"/>
    </row>
    <row r="170" customFormat="false" ht="12.75" hidden="false" customHeight="true" outlineLevel="0" collapsed="false">
      <c r="A170" s="202"/>
      <c r="B170" s="202"/>
    </row>
    <row r="171" customFormat="false" ht="12.75" hidden="false" customHeight="true" outlineLevel="0" collapsed="false">
      <c r="A171" s="202"/>
      <c r="B171" s="202"/>
    </row>
    <row r="172" customFormat="false" ht="12.75" hidden="false" customHeight="true" outlineLevel="0" collapsed="false">
      <c r="A172" s="202"/>
      <c r="B172" s="202"/>
    </row>
    <row r="173" customFormat="false" ht="12.75" hidden="false" customHeight="true" outlineLevel="0" collapsed="false">
      <c r="A173" s="202"/>
      <c r="B173" s="202"/>
    </row>
    <row r="174" customFormat="false" ht="12.75" hidden="false" customHeight="true" outlineLevel="0" collapsed="false">
      <c r="A174" s="202"/>
      <c r="B174" s="202"/>
    </row>
    <row r="175" customFormat="false" ht="12.75" hidden="false" customHeight="true" outlineLevel="0" collapsed="false">
      <c r="A175" s="202"/>
      <c r="B175" s="202"/>
    </row>
    <row r="176" customFormat="false" ht="12.75" hidden="false" customHeight="true" outlineLevel="0" collapsed="false">
      <c r="A176" s="202"/>
      <c r="B176" s="202"/>
    </row>
    <row r="177" customFormat="false" ht="12.75" hidden="false" customHeight="true" outlineLevel="0" collapsed="false">
      <c r="A177" s="202"/>
      <c r="B177" s="202"/>
    </row>
    <row r="178" customFormat="false" ht="12.75" hidden="false" customHeight="true" outlineLevel="0" collapsed="false">
      <c r="A178" s="202"/>
      <c r="B178" s="202"/>
    </row>
    <row r="179" customFormat="false" ht="12.75" hidden="false" customHeight="true" outlineLevel="0" collapsed="false">
      <c r="A179" s="202"/>
      <c r="B179" s="202"/>
    </row>
    <row r="180" customFormat="false" ht="12.75" hidden="false" customHeight="true" outlineLevel="0" collapsed="false">
      <c r="A180" s="202"/>
      <c r="B180" s="202"/>
    </row>
    <row r="181" customFormat="false" ht="12.75" hidden="false" customHeight="true" outlineLevel="0" collapsed="false">
      <c r="A181" s="202"/>
      <c r="B181" s="202"/>
    </row>
    <row r="182" customFormat="false" ht="12.75" hidden="false" customHeight="true" outlineLevel="0" collapsed="false">
      <c r="A182" s="202"/>
      <c r="B182" s="202"/>
    </row>
    <row r="183" customFormat="false" ht="12.75" hidden="false" customHeight="true" outlineLevel="0" collapsed="false">
      <c r="A183" s="202"/>
      <c r="B183" s="202"/>
    </row>
    <row r="184" customFormat="false" ht="12.75" hidden="false" customHeight="true" outlineLevel="0" collapsed="false">
      <c r="A184" s="202"/>
      <c r="B184" s="202"/>
    </row>
    <row r="185" customFormat="false" ht="12.75" hidden="false" customHeight="true" outlineLevel="0" collapsed="false">
      <c r="A185" s="202"/>
      <c r="B185" s="202"/>
    </row>
    <row r="186" customFormat="false" ht="12.75" hidden="false" customHeight="true" outlineLevel="0" collapsed="false">
      <c r="A186" s="202"/>
      <c r="B186" s="202"/>
    </row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true" outlineLevel="0" max="15" min="12" style="0" width="8.86"/>
    <col collapsed="false" customWidth="false" hidden="true" outlineLevel="0" max="16" min="16" style="0" width="14.43"/>
    <col collapsed="false" customWidth="true" hidden="false" outlineLevel="0" max="17" min="17" style="0" width="15"/>
  </cols>
  <sheetData>
    <row r="1" customFormat="false" ht="15" hidden="false" customHeight="false" outlineLevel="0" collapsed="false">
      <c r="A1" s="203" t="s">
        <v>165</v>
      </c>
      <c r="B1" s="203"/>
      <c r="C1" s="203"/>
      <c r="D1" s="203"/>
      <c r="E1" s="203"/>
      <c r="F1" s="203"/>
      <c r="G1" s="203"/>
      <c r="H1" s="203"/>
      <c r="I1" s="203"/>
    </row>
    <row r="2" customFormat="false" ht="14.25" hidden="false" customHeight="true" outlineLevel="0" collapsed="false">
      <c r="A2" s="203"/>
      <c r="B2" s="204"/>
      <c r="C2" s="205" t="s">
        <v>166</v>
      </c>
      <c r="D2" s="206" t="s">
        <v>167</v>
      </c>
      <c r="E2" s="207" t="s">
        <v>168</v>
      </c>
      <c r="F2" s="207" t="s">
        <v>169</v>
      </c>
      <c r="G2" s="207" t="s">
        <v>170</v>
      </c>
      <c r="H2" s="207" t="s">
        <v>171</v>
      </c>
      <c r="I2" s="205" t="s">
        <v>172</v>
      </c>
    </row>
    <row r="3" customFormat="false" ht="14.25" hidden="false" customHeight="true" outlineLevel="0" collapsed="false">
      <c r="A3" s="208" t="s">
        <v>173</v>
      </c>
      <c r="B3" s="209" t="n">
        <v>1</v>
      </c>
      <c r="C3" s="210" t="s">
        <v>174</v>
      </c>
      <c r="D3" s="200" t="s">
        <v>175</v>
      </c>
      <c r="E3" s="210" t="s">
        <v>176</v>
      </c>
      <c r="F3" s="210" t="s">
        <v>177</v>
      </c>
      <c r="G3" s="210" t="s">
        <v>178</v>
      </c>
      <c r="H3" s="210" t="s">
        <v>147</v>
      </c>
      <c r="I3" s="210" t="s">
        <v>179</v>
      </c>
      <c r="J3" s="211" t="n">
        <f aca="false">COUNTA(C3:I3)</f>
        <v>7</v>
      </c>
      <c r="K3" s="212" t="n">
        <v>1</v>
      </c>
    </row>
    <row r="4" customFormat="false" ht="14.25" hidden="false" customHeight="true" outlineLevel="0" collapsed="false">
      <c r="A4" s="213" t="s">
        <v>180</v>
      </c>
      <c r="B4" s="214" t="n">
        <v>2</v>
      </c>
      <c r="C4" s="210" t="s">
        <v>174</v>
      </c>
      <c r="D4" s="210" t="s">
        <v>108</v>
      </c>
      <c r="E4" s="210" t="s">
        <v>181</v>
      </c>
      <c r="F4" s="200" t="s">
        <v>182</v>
      </c>
      <c r="G4" s="210" t="s">
        <v>183</v>
      </c>
      <c r="H4" s="200" t="s">
        <v>184</v>
      </c>
      <c r="I4" s="210" t="s">
        <v>185</v>
      </c>
      <c r="J4" s="211" t="n">
        <f aca="false">COUNTA(C4:I4)</f>
        <v>7</v>
      </c>
      <c r="K4" s="212" t="n">
        <v>2</v>
      </c>
    </row>
    <row r="5" customFormat="false" ht="14.25" hidden="false" customHeight="true" outlineLevel="0" collapsed="false">
      <c r="A5" s="208" t="s">
        <v>186</v>
      </c>
      <c r="B5" s="209" t="n">
        <v>3</v>
      </c>
      <c r="C5" s="210" t="s">
        <v>174</v>
      </c>
      <c r="D5" s="210" t="s">
        <v>187</v>
      </c>
      <c r="E5" s="210" t="s">
        <v>121</v>
      </c>
      <c r="F5" s="210" t="s">
        <v>188</v>
      </c>
      <c r="G5" s="210" t="s">
        <v>148</v>
      </c>
      <c r="H5" s="210" t="s">
        <v>162</v>
      </c>
      <c r="I5" s="210" t="s">
        <v>179</v>
      </c>
      <c r="J5" s="211" t="n">
        <f aca="false">COUNTA(C5:I5)</f>
        <v>7</v>
      </c>
      <c r="K5" s="212" t="n">
        <v>3</v>
      </c>
    </row>
    <row r="6" customFormat="false" ht="14.25" hidden="false" customHeight="true" outlineLevel="0" collapsed="false">
      <c r="A6" s="213" t="s">
        <v>189</v>
      </c>
      <c r="B6" s="209" t="n">
        <v>4</v>
      </c>
      <c r="C6" s="210" t="s">
        <v>174</v>
      </c>
      <c r="D6" s="210" t="s">
        <v>190</v>
      </c>
      <c r="E6" s="210" t="s">
        <v>176</v>
      </c>
      <c r="F6" s="210" t="s">
        <v>177</v>
      </c>
      <c r="G6" s="210" t="s">
        <v>178</v>
      </c>
      <c r="H6" s="210" t="s">
        <v>147</v>
      </c>
      <c r="I6" s="210" t="s">
        <v>183</v>
      </c>
      <c r="J6" s="211" t="n">
        <f aca="false">COUNTA(C6:I6)</f>
        <v>7</v>
      </c>
      <c r="K6" s="212" t="n">
        <v>4</v>
      </c>
    </row>
    <row r="7" customFormat="false" ht="14.25" hidden="false" customHeight="true" outlineLevel="0" collapsed="false">
      <c r="A7" s="208" t="s">
        <v>191</v>
      </c>
      <c r="B7" s="214" t="n">
        <v>5</v>
      </c>
      <c r="C7" s="210" t="s">
        <v>174</v>
      </c>
      <c r="D7" s="210" t="s">
        <v>108</v>
      </c>
      <c r="E7" s="210" t="s">
        <v>181</v>
      </c>
      <c r="F7" s="200" t="s">
        <v>182</v>
      </c>
      <c r="G7" s="200" t="s">
        <v>192</v>
      </c>
      <c r="H7" s="200" t="s">
        <v>193</v>
      </c>
      <c r="I7" s="210" t="s">
        <v>185</v>
      </c>
      <c r="J7" s="211" t="n">
        <f aca="false">COUNTA(C7:I7)</f>
        <v>7</v>
      </c>
      <c r="K7" s="212" t="n">
        <v>5</v>
      </c>
    </row>
    <row r="8" customFormat="false" ht="14.25" hidden="false" customHeight="true" outlineLevel="0" collapsed="false">
      <c r="A8" s="208" t="s">
        <v>194</v>
      </c>
      <c r="B8" s="209" t="n">
        <v>6</v>
      </c>
      <c r="C8" s="210" t="s">
        <v>187</v>
      </c>
      <c r="D8" s="210" t="s">
        <v>195</v>
      </c>
      <c r="E8" s="210" t="s">
        <v>121</v>
      </c>
      <c r="F8" s="210" t="s">
        <v>178</v>
      </c>
      <c r="G8" s="210" t="s">
        <v>148</v>
      </c>
      <c r="H8" s="210" t="s">
        <v>162</v>
      </c>
      <c r="I8" s="210" t="s">
        <v>188</v>
      </c>
      <c r="J8" s="211" t="n">
        <f aca="false">COUNTA(C8:I8)</f>
        <v>7</v>
      </c>
      <c r="K8" s="212" t="n">
        <v>6</v>
      </c>
    </row>
    <row r="9" customFormat="false" ht="14.25" hidden="false" customHeight="true" outlineLevel="0" collapsed="false">
      <c r="A9" s="213" t="s">
        <v>196</v>
      </c>
      <c r="B9" s="209" t="n">
        <v>7</v>
      </c>
      <c r="C9" s="210" t="s">
        <v>179</v>
      </c>
      <c r="D9" s="210" t="s">
        <v>195</v>
      </c>
      <c r="E9" s="210" t="s">
        <v>197</v>
      </c>
      <c r="F9" s="210" t="s">
        <v>177</v>
      </c>
      <c r="G9" s="210" t="s">
        <v>178</v>
      </c>
      <c r="H9" s="210" t="s">
        <v>188</v>
      </c>
      <c r="I9" s="200" t="s">
        <v>198</v>
      </c>
      <c r="J9" s="211" t="n">
        <f aca="false">COUNTA(C9:I9)</f>
        <v>7</v>
      </c>
      <c r="K9" s="212" t="n">
        <v>7</v>
      </c>
    </row>
    <row r="10" customFormat="false" ht="14.25" hidden="false" customHeight="true" outlineLevel="0" collapsed="false">
      <c r="A10" s="208" t="s">
        <v>173</v>
      </c>
      <c r="B10" s="214" t="n">
        <v>8</v>
      </c>
      <c r="C10" s="210" t="s">
        <v>174</v>
      </c>
      <c r="D10" s="210" t="s">
        <v>108</v>
      </c>
      <c r="E10" s="210" t="s">
        <v>199</v>
      </c>
      <c r="F10" s="200" t="s">
        <v>182</v>
      </c>
      <c r="G10" s="200" t="s">
        <v>175</v>
      </c>
      <c r="H10" s="200" t="s">
        <v>184</v>
      </c>
      <c r="I10" s="200" t="s">
        <v>185</v>
      </c>
      <c r="J10" s="211" t="n">
        <f aca="false">COUNTA(C10:I10)</f>
        <v>7</v>
      </c>
      <c r="K10" s="212" t="n">
        <v>8</v>
      </c>
    </row>
    <row r="11" customFormat="false" ht="14.25" hidden="false" customHeight="true" outlineLevel="0" collapsed="false">
      <c r="A11" s="213" t="s">
        <v>180</v>
      </c>
      <c r="B11" s="209" t="n">
        <v>9</v>
      </c>
      <c r="C11" s="210" t="s">
        <v>174</v>
      </c>
      <c r="D11" s="210" t="s">
        <v>187</v>
      </c>
      <c r="E11" s="210" t="s">
        <v>121</v>
      </c>
      <c r="F11" s="210" t="s">
        <v>188</v>
      </c>
      <c r="G11" s="210" t="s">
        <v>148</v>
      </c>
      <c r="H11" s="210" t="s">
        <v>162</v>
      </c>
      <c r="I11" s="210" t="s">
        <v>179</v>
      </c>
      <c r="J11" s="211" t="n">
        <f aca="false">COUNTA(C11:I11)</f>
        <v>7</v>
      </c>
      <c r="K11" s="212" t="n">
        <v>9</v>
      </c>
    </row>
    <row r="12" customFormat="false" ht="14.25" hidden="false" customHeight="true" outlineLevel="0" collapsed="false">
      <c r="A12" s="208" t="s">
        <v>186</v>
      </c>
      <c r="B12" s="209" t="n">
        <v>10</v>
      </c>
      <c r="C12" s="210" t="s">
        <v>199</v>
      </c>
      <c r="D12" s="210" t="s">
        <v>183</v>
      </c>
      <c r="E12" s="210" t="s">
        <v>176</v>
      </c>
      <c r="F12" s="210" t="s">
        <v>177</v>
      </c>
      <c r="G12" s="210" t="s">
        <v>178</v>
      </c>
      <c r="H12" s="210" t="s">
        <v>147</v>
      </c>
      <c r="I12" s="210" t="s">
        <v>200</v>
      </c>
      <c r="J12" s="211" t="n">
        <f aca="false">COUNTA(C12:I12)</f>
        <v>7</v>
      </c>
      <c r="K12" s="212" t="n">
        <v>10</v>
      </c>
    </row>
    <row r="13" customFormat="false" ht="14.25" hidden="false" customHeight="true" outlineLevel="0" collapsed="false">
      <c r="A13" s="213" t="s">
        <v>189</v>
      </c>
      <c r="B13" s="214" t="n">
        <v>11</v>
      </c>
      <c r="C13" s="210" t="s">
        <v>174</v>
      </c>
      <c r="D13" s="210" t="s">
        <v>108</v>
      </c>
      <c r="E13" s="210" t="s">
        <v>190</v>
      </c>
      <c r="F13" s="200" t="s">
        <v>182</v>
      </c>
      <c r="G13" s="200" t="s">
        <v>175</v>
      </c>
      <c r="H13" s="200" t="s">
        <v>185</v>
      </c>
      <c r="I13" s="210" t="s">
        <v>184</v>
      </c>
      <c r="J13" s="211" t="n">
        <f aca="false">COUNTA(C13:I13)</f>
        <v>7</v>
      </c>
      <c r="K13" s="212" t="n">
        <v>11</v>
      </c>
    </row>
    <row r="14" customFormat="false" ht="14.25" hidden="false" customHeight="true" outlineLevel="0" collapsed="false">
      <c r="A14" s="208" t="s">
        <v>191</v>
      </c>
      <c r="B14" s="209" t="n">
        <v>12</v>
      </c>
      <c r="C14" s="210" t="s">
        <v>174</v>
      </c>
      <c r="D14" s="210" t="s">
        <v>187</v>
      </c>
      <c r="E14" s="210" t="s">
        <v>121</v>
      </c>
      <c r="F14" s="210" t="s">
        <v>188</v>
      </c>
      <c r="G14" s="210" t="s">
        <v>182</v>
      </c>
      <c r="H14" s="210" t="s">
        <v>162</v>
      </c>
      <c r="I14" s="210" t="s">
        <v>184</v>
      </c>
      <c r="J14" s="211" t="n">
        <f aca="false">COUNTA(C14:I14)</f>
        <v>7</v>
      </c>
      <c r="K14" s="212" t="n">
        <v>12</v>
      </c>
      <c r="M14" s="102" t="s">
        <v>42</v>
      </c>
    </row>
    <row r="15" customFormat="false" ht="14.25" hidden="false" customHeight="true" outlineLevel="0" collapsed="false">
      <c r="A15" s="208" t="s">
        <v>194</v>
      </c>
      <c r="B15" s="209" t="n">
        <v>13</v>
      </c>
      <c r="C15" s="210" t="s">
        <v>199</v>
      </c>
      <c r="D15" s="210" t="s">
        <v>183</v>
      </c>
      <c r="E15" s="210" t="s">
        <v>148</v>
      </c>
      <c r="F15" s="210" t="s">
        <v>162</v>
      </c>
      <c r="G15" s="210" t="s">
        <v>177</v>
      </c>
      <c r="H15" s="210" t="s">
        <v>147</v>
      </c>
      <c r="I15" s="210" t="s">
        <v>201</v>
      </c>
      <c r="J15" s="211" t="n">
        <f aca="false">COUNTA(C15:I15)</f>
        <v>7</v>
      </c>
      <c r="K15" s="212" t="n">
        <v>13</v>
      </c>
    </row>
    <row r="16" customFormat="false" ht="14.25" hidden="false" customHeight="true" outlineLevel="0" collapsed="false">
      <c r="A16" s="213" t="s">
        <v>196</v>
      </c>
      <c r="B16" s="214" t="n">
        <v>14</v>
      </c>
      <c r="C16" s="210" t="s">
        <v>201</v>
      </c>
      <c r="D16" s="210" t="s">
        <v>108</v>
      </c>
      <c r="E16" s="210" t="s">
        <v>181</v>
      </c>
      <c r="F16" s="200" t="s">
        <v>182</v>
      </c>
      <c r="G16" s="200" t="s">
        <v>175</v>
      </c>
      <c r="H16" s="200" t="s">
        <v>197</v>
      </c>
      <c r="I16" s="210" t="s">
        <v>199</v>
      </c>
      <c r="J16" s="211" t="n">
        <f aca="false">COUNTA(C16:I16)</f>
        <v>7</v>
      </c>
      <c r="K16" s="212" t="n">
        <v>14</v>
      </c>
      <c r="L16" s="102" t="s">
        <v>42</v>
      </c>
      <c r="O16" s="102" t="s">
        <v>42</v>
      </c>
      <c r="P16" s="102" t="s">
        <v>42</v>
      </c>
    </row>
    <row r="17" customFormat="false" ht="14.25" hidden="false" customHeight="true" outlineLevel="0" collapsed="false">
      <c r="A17" s="208" t="s">
        <v>173</v>
      </c>
      <c r="B17" s="209" t="n">
        <v>15</v>
      </c>
      <c r="C17" s="210" t="s">
        <v>174</v>
      </c>
      <c r="D17" s="210" t="s">
        <v>187</v>
      </c>
      <c r="E17" s="210" t="s">
        <v>121</v>
      </c>
      <c r="F17" s="210" t="s">
        <v>190</v>
      </c>
      <c r="G17" s="210" t="s">
        <v>148</v>
      </c>
      <c r="H17" s="210" t="s">
        <v>162</v>
      </c>
      <c r="I17" s="210" t="s">
        <v>188</v>
      </c>
      <c r="J17" s="211" t="n">
        <f aca="false">COUNTA(C17:I17)</f>
        <v>7</v>
      </c>
      <c r="K17" s="212" t="n">
        <v>15</v>
      </c>
      <c r="L17" s="102" t="s">
        <v>42</v>
      </c>
    </row>
    <row r="18" customFormat="false" ht="14.25" hidden="false" customHeight="true" outlineLevel="0" collapsed="false">
      <c r="A18" s="213" t="s">
        <v>180</v>
      </c>
      <c r="B18" s="209" t="n">
        <v>16</v>
      </c>
      <c r="C18" s="210" t="s">
        <v>174</v>
      </c>
      <c r="D18" s="210" t="s">
        <v>198</v>
      </c>
      <c r="E18" s="210" t="s">
        <v>175</v>
      </c>
      <c r="F18" s="210" t="s">
        <v>177</v>
      </c>
      <c r="G18" s="210" t="s">
        <v>178</v>
      </c>
      <c r="H18" s="210" t="s">
        <v>147</v>
      </c>
      <c r="I18" s="210" t="s">
        <v>176</v>
      </c>
      <c r="J18" s="211" t="n">
        <f aca="false">COUNTA(C18:I18)</f>
        <v>7</v>
      </c>
      <c r="K18" s="212" t="n">
        <v>16</v>
      </c>
    </row>
    <row r="19" customFormat="false" ht="14.25" hidden="false" customHeight="true" outlineLevel="0" collapsed="false">
      <c r="A19" s="213" t="s">
        <v>186</v>
      </c>
      <c r="B19" s="214" t="n">
        <v>17</v>
      </c>
      <c r="C19" s="210" t="s">
        <v>174</v>
      </c>
      <c r="D19" s="210" t="s">
        <v>108</v>
      </c>
      <c r="E19" s="210" t="s">
        <v>181</v>
      </c>
      <c r="F19" s="200" t="s">
        <v>182</v>
      </c>
      <c r="G19" s="200" t="s">
        <v>175</v>
      </c>
      <c r="H19" s="200" t="s">
        <v>193</v>
      </c>
      <c r="I19" s="210" t="s">
        <v>185</v>
      </c>
      <c r="J19" s="211" t="n">
        <f aca="false">COUNTA(C19:I19)</f>
        <v>7</v>
      </c>
      <c r="K19" s="212" t="n">
        <v>17</v>
      </c>
    </row>
    <row r="20" customFormat="false" ht="14.25" hidden="false" customHeight="true" outlineLevel="0" collapsed="false">
      <c r="A20" s="213" t="s">
        <v>189</v>
      </c>
      <c r="B20" s="209" t="n">
        <v>18</v>
      </c>
      <c r="C20" s="210" t="s">
        <v>174</v>
      </c>
      <c r="D20" s="210" t="s">
        <v>187</v>
      </c>
      <c r="E20" s="210" t="s">
        <v>121</v>
      </c>
      <c r="F20" s="210" t="s">
        <v>188</v>
      </c>
      <c r="G20" s="210" t="s">
        <v>148</v>
      </c>
      <c r="H20" s="210" t="s">
        <v>162</v>
      </c>
      <c r="I20" s="210" t="s">
        <v>202</v>
      </c>
      <c r="J20" s="211" t="n">
        <f aca="false">COUNTA(C20:I20)</f>
        <v>7</v>
      </c>
      <c r="K20" s="212" t="n">
        <v>18</v>
      </c>
      <c r="M20" s="102" t="s">
        <v>42</v>
      </c>
      <c r="N20" s="102" t="s">
        <v>42</v>
      </c>
    </row>
    <row r="21" customFormat="false" ht="14.25" hidden="false" customHeight="true" outlineLevel="0" collapsed="false">
      <c r="A21" s="213" t="s">
        <v>191</v>
      </c>
      <c r="B21" s="209" t="n">
        <v>19</v>
      </c>
      <c r="C21" s="210" t="s">
        <v>174</v>
      </c>
      <c r="D21" s="210" t="s">
        <v>183</v>
      </c>
      <c r="E21" s="210" t="s">
        <v>176</v>
      </c>
      <c r="F21" s="210" t="s">
        <v>177</v>
      </c>
      <c r="G21" s="210" t="s">
        <v>178</v>
      </c>
      <c r="H21" s="210" t="s">
        <v>147</v>
      </c>
      <c r="I21" s="210" t="s">
        <v>199</v>
      </c>
      <c r="J21" s="211" t="n">
        <f aca="false">COUNTA(C21:I21)</f>
        <v>7</v>
      </c>
      <c r="K21" s="212" t="n">
        <v>19</v>
      </c>
      <c r="L21" s="102" t="s">
        <v>42</v>
      </c>
      <c r="M21" s="102" t="s">
        <v>42</v>
      </c>
      <c r="N21" s="102" t="s">
        <v>42</v>
      </c>
    </row>
    <row r="22" customFormat="false" ht="14.25" hidden="false" customHeight="true" outlineLevel="0" collapsed="false">
      <c r="A22" s="208" t="s">
        <v>194</v>
      </c>
      <c r="B22" s="214" t="n">
        <v>20</v>
      </c>
      <c r="C22" s="210" t="s">
        <v>199</v>
      </c>
      <c r="D22" s="210" t="s">
        <v>108</v>
      </c>
      <c r="E22" s="210" t="s">
        <v>181</v>
      </c>
      <c r="F22" s="200" t="s">
        <v>187</v>
      </c>
      <c r="G22" s="200" t="s">
        <v>175</v>
      </c>
      <c r="H22" s="200" t="s">
        <v>121</v>
      </c>
      <c r="I22" s="200" t="s">
        <v>183</v>
      </c>
      <c r="J22" s="211" t="n">
        <f aca="false">COUNTA(C22:I22)</f>
        <v>7</v>
      </c>
      <c r="K22" s="212" t="n">
        <v>20</v>
      </c>
    </row>
    <row r="23" customFormat="false" ht="14.25" hidden="false" customHeight="true" outlineLevel="0" collapsed="false">
      <c r="A23" s="213" t="s">
        <v>196</v>
      </c>
      <c r="B23" s="209" t="n">
        <v>21</v>
      </c>
      <c r="C23" s="210" t="s">
        <v>187</v>
      </c>
      <c r="D23" s="210" t="s">
        <v>147</v>
      </c>
      <c r="E23" s="210" t="s">
        <v>121</v>
      </c>
      <c r="F23" s="210" t="s">
        <v>203</v>
      </c>
      <c r="G23" s="210" t="s">
        <v>148</v>
      </c>
      <c r="H23" s="210" t="s">
        <v>162</v>
      </c>
      <c r="I23" s="210" t="s">
        <v>188</v>
      </c>
      <c r="J23" s="211" t="n">
        <f aca="false">COUNTA(C23:I23)</f>
        <v>7</v>
      </c>
      <c r="K23" s="212" t="n">
        <v>21</v>
      </c>
      <c r="L23" s="102" t="s">
        <v>42</v>
      </c>
      <c r="M23" s="102" t="s">
        <v>42</v>
      </c>
    </row>
    <row r="24" customFormat="false" ht="14.25" hidden="false" customHeight="true" outlineLevel="0" collapsed="false">
      <c r="A24" s="208" t="s">
        <v>173</v>
      </c>
      <c r="B24" s="209" t="n">
        <v>22</v>
      </c>
      <c r="C24" s="210" t="s">
        <v>174</v>
      </c>
      <c r="D24" s="210" t="s">
        <v>183</v>
      </c>
      <c r="E24" s="210" t="s">
        <v>176</v>
      </c>
      <c r="F24" s="210" t="s">
        <v>177</v>
      </c>
      <c r="G24" s="210" t="s">
        <v>178</v>
      </c>
      <c r="H24" s="210" t="s">
        <v>147</v>
      </c>
      <c r="I24" s="210" t="s">
        <v>202</v>
      </c>
      <c r="J24" s="211" t="n">
        <f aca="false">COUNTA(C24:I24)</f>
        <v>7</v>
      </c>
      <c r="K24" s="212" t="n">
        <v>22</v>
      </c>
      <c r="L24" s="102" t="s">
        <v>42</v>
      </c>
      <c r="M24" s="102" t="s">
        <v>42</v>
      </c>
      <c r="P24" s="102" t="s">
        <v>42</v>
      </c>
    </row>
    <row r="25" customFormat="false" ht="14.25" hidden="false" customHeight="true" outlineLevel="0" collapsed="false">
      <c r="A25" s="208" t="s">
        <v>180</v>
      </c>
      <c r="B25" s="214" t="n">
        <v>23</v>
      </c>
      <c r="C25" s="210" t="s">
        <v>174</v>
      </c>
      <c r="D25" s="210" t="s">
        <v>108</v>
      </c>
      <c r="E25" s="210" t="s">
        <v>181</v>
      </c>
      <c r="F25" s="210" t="s">
        <v>184</v>
      </c>
      <c r="G25" s="200" t="s">
        <v>175</v>
      </c>
      <c r="H25" s="200" t="s">
        <v>185</v>
      </c>
      <c r="I25" s="200" t="s">
        <v>188</v>
      </c>
      <c r="J25" s="211" t="n">
        <f aca="false">COUNTA(C25:I25)</f>
        <v>7</v>
      </c>
      <c r="K25" s="212" t="n">
        <v>23</v>
      </c>
    </row>
    <row r="26" customFormat="false" ht="14.25" hidden="false" customHeight="true" outlineLevel="0" collapsed="false">
      <c r="A26" s="208" t="s">
        <v>186</v>
      </c>
      <c r="B26" s="209" t="n">
        <v>24</v>
      </c>
      <c r="C26" s="210" t="s">
        <v>174</v>
      </c>
      <c r="D26" s="210" t="s">
        <v>187</v>
      </c>
      <c r="E26" s="210" t="s">
        <v>121</v>
      </c>
      <c r="F26" s="210" t="s">
        <v>193</v>
      </c>
      <c r="G26" s="210" t="s">
        <v>148</v>
      </c>
      <c r="H26" s="210" t="s">
        <v>162</v>
      </c>
      <c r="I26" s="210" t="s">
        <v>184</v>
      </c>
      <c r="J26" s="211" t="n">
        <f aca="false">COUNTA(C26:I26)</f>
        <v>7</v>
      </c>
      <c r="K26" s="212" t="n">
        <v>24</v>
      </c>
    </row>
    <row r="27" customFormat="false" ht="14.25" hidden="false" customHeight="true" outlineLevel="0" collapsed="false">
      <c r="A27" s="208" t="s">
        <v>189</v>
      </c>
      <c r="B27" s="209" t="n">
        <v>25</v>
      </c>
      <c r="C27" s="210" t="s">
        <v>174</v>
      </c>
      <c r="D27" s="210" t="s">
        <v>150</v>
      </c>
      <c r="E27" s="210" t="s">
        <v>176</v>
      </c>
      <c r="F27" s="210" t="s">
        <v>177</v>
      </c>
      <c r="G27" s="210" t="s">
        <v>178</v>
      </c>
      <c r="H27" s="210" t="s">
        <v>147</v>
      </c>
      <c r="I27" s="210" t="s">
        <v>202</v>
      </c>
      <c r="J27" s="211" t="n">
        <f aca="false">COUNTA(C27:I27)</f>
        <v>7</v>
      </c>
      <c r="K27" s="212" t="n">
        <v>25</v>
      </c>
    </row>
    <row r="28" customFormat="false" ht="14.25" hidden="false" customHeight="true" outlineLevel="0" collapsed="false">
      <c r="A28" s="208" t="s">
        <v>191</v>
      </c>
      <c r="B28" s="214" t="n">
        <v>26</v>
      </c>
      <c r="C28" s="210" t="s">
        <v>174</v>
      </c>
      <c r="D28" s="210" t="s">
        <v>108</v>
      </c>
      <c r="E28" s="210" t="s">
        <v>181</v>
      </c>
      <c r="F28" s="200" t="s">
        <v>192</v>
      </c>
      <c r="G28" s="200" t="s">
        <v>175</v>
      </c>
      <c r="H28" s="200" t="s">
        <v>184</v>
      </c>
      <c r="I28" s="210" t="s">
        <v>200</v>
      </c>
      <c r="J28" s="211" t="n">
        <f aca="false">COUNTA(C28:I28)</f>
        <v>7</v>
      </c>
      <c r="K28" s="212" t="n">
        <v>26</v>
      </c>
      <c r="L28" s="102" t="s">
        <v>42</v>
      </c>
      <c r="M28" s="102" t="s">
        <v>42</v>
      </c>
      <c r="N28" s="102" t="s">
        <v>42</v>
      </c>
      <c r="Q28" s="198" t="s">
        <v>204</v>
      </c>
      <c r="R28" s="198" t="s">
        <v>205</v>
      </c>
    </row>
    <row r="29" customFormat="false" ht="14.25" hidden="false" customHeight="true" outlineLevel="0" collapsed="false">
      <c r="A29" s="208" t="s">
        <v>194</v>
      </c>
      <c r="B29" s="209" t="n">
        <v>27</v>
      </c>
      <c r="C29" s="210" t="s">
        <v>201</v>
      </c>
      <c r="D29" s="210" t="s">
        <v>187</v>
      </c>
      <c r="E29" s="210" t="s">
        <v>121</v>
      </c>
      <c r="F29" s="210" t="s">
        <v>147</v>
      </c>
      <c r="G29" s="210" t="s">
        <v>148</v>
      </c>
      <c r="H29" s="210" t="s">
        <v>162</v>
      </c>
      <c r="I29" s="210" t="s">
        <v>188</v>
      </c>
      <c r="J29" s="211" t="n">
        <f aca="false">COUNTA(C29:I29)</f>
        <v>7</v>
      </c>
      <c r="K29" s="212" t="n">
        <v>27</v>
      </c>
    </row>
    <row r="30" customFormat="false" ht="14.25" hidden="false" customHeight="true" outlineLevel="0" collapsed="false">
      <c r="A30" s="208" t="s">
        <v>196</v>
      </c>
      <c r="B30" s="209" t="n">
        <v>28</v>
      </c>
      <c r="C30" s="210" t="s">
        <v>201</v>
      </c>
      <c r="D30" s="210" t="s">
        <v>198</v>
      </c>
      <c r="E30" s="210" t="s">
        <v>175</v>
      </c>
      <c r="F30" s="210" t="s">
        <v>148</v>
      </c>
      <c r="G30" s="210" t="s">
        <v>178</v>
      </c>
      <c r="H30" s="210" t="s">
        <v>147</v>
      </c>
      <c r="I30" s="210" t="s">
        <v>199</v>
      </c>
      <c r="J30" s="211" t="n">
        <f aca="false">COUNTA(C30:I30)</f>
        <v>7</v>
      </c>
      <c r="K30" s="212" t="n">
        <v>28</v>
      </c>
      <c r="L30" s="102" t="s">
        <v>42</v>
      </c>
      <c r="Q30" s="198" t="n">
        <f aca="false">I34-J34</f>
        <v>7</v>
      </c>
      <c r="R30" s="198" t="n">
        <f aca="false">Q30*6</f>
        <v>42</v>
      </c>
    </row>
    <row r="31" customFormat="false" ht="14.25" hidden="false" customHeight="true" outlineLevel="0" collapsed="false">
      <c r="A31" s="208" t="s">
        <v>173</v>
      </c>
      <c r="B31" s="214" t="n">
        <v>29</v>
      </c>
      <c r="C31" s="210" t="s">
        <v>174</v>
      </c>
      <c r="D31" s="210" t="s">
        <v>108</v>
      </c>
      <c r="E31" s="210" t="s">
        <v>199</v>
      </c>
      <c r="F31" s="200" t="s">
        <v>193</v>
      </c>
      <c r="G31" s="200" t="s">
        <v>175</v>
      </c>
      <c r="H31" s="200" t="s">
        <v>206</v>
      </c>
      <c r="I31" s="210" t="s">
        <v>181</v>
      </c>
      <c r="J31" s="211" t="n">
        <f aca="false">COUNTA(C31:I31)</f>
        <v>7</v>
      </c>
      <c r="K31" s="212" t="n">
        <v>29</v>
      </c>
    </row>
    <row r="32" customFormat="false" ht="15" hidden="false" customHeight="false" outlineLevel="0" collapsed="false">
      <c r="A32" s="208" t="s">
        <v>180</v>
      </c>
      <c r="B32" s="209" t="n">
        <v>30</v>
      </c>
      <c r="C32" s="210" t="s">
        <v>174</v>
      </c>
      <c r="D32" s="210" t="s">
        <v>187</v>
      </c>
      <c r="E32" s="210" t="s">
        <v>121</v>
      </c>
      <c r="F32" s="210" t="s">
        <v>188</v>
      </c>
      <c r="G32" s="210" t="s">
        <v>148</v>
      </c>
      <c r="H32" s="210" t="s">
        <v>162</v>
      </c>
      <c r="I32" s="210" t="s">
        <v>202</v>
      </c>
      <c r="J32" s="211" t="n">
        <f aca="false">COUNTA(C32:I32)</f>
        <v>7</v>
      </c>
      <c r="K32" s="212" t="n">
        <v>30</v>
      </c>
    </row>
    <row r="33" customFormat="false" ht="14.25" hidden="true" customHeight="true" outlineLevel="0" collapsed="false">
      <c r="A33" s="208" t="s">
        <v>196</v>
      </c>
      <c r="B33" s="209" t="n">
        <v>31</v>
      </c>
      <c r="C33" s="210"/>
      <c r="D33" s="210"/>
      <c r="E33" s="210"/>
      <c r="F33" s="210"/>
      <c r="G33" s="210"/>
      <c r="H33" s="210"/>
      <c r="I33" s="210"/>
      <c r="J33" s="211" t="n">
        <f aca="false">COUNTA(C33:I33)</f>
        <v>0</v>
      </c>
      <c r="K33" s="212" t="n">
        <v>31</v>
      </c>
    </row>
    <row r="34" customFormat="false" ht="14.25" hidden="false" customHeight="true" outlineLevel="0" collapsed="false">
      <c r="A34" s="215"/>
      <c r="B34" s="216"/>
      <c r="C34" s="217"/>
      <c r="D34" s="217"/>
      <c r="E34" s="217"/>
      <c r="F34" s="217"/>
      <c r="G34" s="217"/>
      <c r="H34" s="217"/>
      <c r="I34" s="217" t="n">
        <v>217</v>
      </c>
      <c r="J34" s="211" t="n">
        <f aca="false">SUM(J3:J33)</f>
        <v>210</v>
      </c>
    </row>
    <row r="35" customFormat="false" ht="14.25" hidden="false" customHeight="true" outlineLevel="0" collapsed="false">
      <c r="C35" s="218"/>
    </row>
    <row r="36" customFormat="false" ht="14.25" hidden="false" customHeight="true" outlineLevel="0" collapsed="false">
      <c r="C36" s="218"/>
    </row>
    <row r="37" customFormat="false" ht="14.25" hidden="false" customHeight="true" outlineLevel="0" collapsed="false">
      <c r="C37" s="218"/>
    </row>
    <row r="38" customFormat="false" ht="14.25" hidden="false" customHeight="true" outlineLevel="0" collapsed="false">
      <c r="C38" s="218"/>
    </row>
    <row r="39" customFormat="false" ht="14.25" hidden="false" customHeight="true" outlineLevel="0" collapsed="false">
      <c r="C39" s="218"/>
    </row>
    <row r="40" customFormat="false" ht="14.25" hidden="false" customHeight="true" outlineLevel="0" collapsed="false">
      <c r="C40" s="218"/>
    </row>
    <row r="41" customFormat="false" ht="14.25" hidden="false" customHeight="true" outlineLevel="0" collapsed="false">
      <c r="C41" s="218"/>
    </row>
    <row r="42" customFormat="false" ht="14.25" hidden="false" customHeight="true" outlineLevel="0" collapsed="false">
      <c r="C42" s="218"/>
    </row>
    <row r="43" customFormat="false" ht="14.25" hidden="false" customHeight="true" outlineLevel="0" collapsed="false">
      <c r="C43" s="218"/>
    </row>
    <row r="44" customFormat="false" ht="14.25" hidden="false" customHeight="true" outlineLevel="0" collapsed="false">
      <c r="C44" s="218"/>
    </row>
    <row r="45" customFormat="false" ht="14.25" hidden="false" customHeight="true" outlineLevel="0" collapsed="false">
      <c r="C45" s="218"/>
    </row>
    <row r="46" customFormat="false" ht="14.25" hidden="false" customHeight="true" outlineLevel="0" collapsed="false">
      <c r="C46" s="218"/>
    </row>
    <row r="47" customFormat="false" ht="14.25" hidden="false" customHeight="true" outlineLevel="0" collapsed="false">
      <c r="C47" s="218"/>
    </row>
    <row r="48" customFormat="false" ht="14.25" hidden="false" customHeight="true" outlineLevel="0" collapsed="false">
      <c r="C48" s="218"/>
    </row>
    <row r="49" customFormat="false" ht="14.25" hidden="false" customHeight="true" outlineLevel="0" collapsed="false">
      <c r="C49" s="218"/>
    </row>
    <row r="50" customFormat="false" ht="14.25" hidden="false" customHeight="true" outlineLevel="0" collapsed="false">
      <c r="C50" s="218"/>
    </row>
    <row r="51" customFormat="false" ht="14.25" hidden="false" customHeight="true" outlineLevel="0" collapsed="false">
      <c r="C51" s="218"/>
    </row>
    <row r="52" customFormat="false" ht="14.25" hidden="false" customHeight="true" outlineLevel="0" collapsed="false">
      <c r="C52" s="218"/>
    </row>
    <row r="53" customFormat="false" ht="14.25" hidden="false" customHeight="true" outlineLevel="0" collapsed="false">
      <c r="C53" s="218"/>
    </row>
    <row r="54" customFormat="false" ht="14.25" hidden="false" customHeight="true" outlineLevel="0" collapsed="false">
      <c r="C54" s="218"/>
    </row>
    <row r="55" customFormat="false" ht="14.25" hidden="false" customHeight="true" outlineLevel="0" collapsed="false">
      <c r="C55" s="218"/>
    </row>
    <row r="56" customFormat="false" ht="14.25" hidden="false" customHeight="true" outlineLevel="0" collapsed="false">
      <c r="C56" s="218"/>
    </row>
    <row r="57" customFormat="false" ht="14.25" hidden="false" customHeight="true" outlineLevel="0" collapsed="false">
      <c r="C57" s="218"/>
    </row>
    <row r="58" customFormat="false" ht="14.25" hidden="false" customHeight="true" outlineLevel="0" collapsed="false">
      <c r="C58" s="218"/>
    </row>
    <row r="59" customFormat="false" ht="14.25" hidden="false" customHeight="true" outlineLevel="0" collapsed="false">
      <c r="C59" s="218"/>
    </row>
    <row r="60" customFormat="false" ht="14.25" hidden="false" customHeight="true" outlineLevel="0" collapsed="false">
      <c r="C60" s="218"/>
    </row>
    <row r="61" customFormat="false" ht="14.25" hidden="false" customHeight="true" outlineLevel="0" collapsed="false">
      <c r="C61" s="218"/>
    </row>
    <row r="62" customFormat="false" ht="14.25" hidden="false" customHeight="true" outlineLevel="0" collapsed="false">
      <c r="C62" s="218"/>
    </row>
    <row r="63" customFormat="false" ht="14.25" hidden="false" customHeight="true" outlineLevel="0" collapsed="false">
      <c r="C63" s="218"/>
    </row>
    <row r="64" customFormat="false" ht="14.25" hidden="false" customHeight="true" outlineLevel="0" collapsed="false">
      <c r="C64" s="218"/>
    </row>
    <row r="65" customFormat="false" ht="14.25" hidden="false" customHeight="true" outlineLevel="0" collapsed="false">
      <c r="C65" s="218"/>
    </row>
    <row r="66" customFormat="false" ht="14.25" hidden="false" customHeight="true" outlineLevel="0" collapsed="false">
      <c r="C66" s="218"/>
    </row>
    <row r="67" customFormat="false" ht="14.25" hidden="false" customHeight="true" outlineLevel="0" collapsed="false">
      <c r="C67" s="218"/>
    </row>
    <row r="68" customFormat="false" ht="14.25" hidden="false" customHeight="true" outlineLevel="0" collapsed="false">
      <c r="C68" s="218"/>
    </row>
    <row r="69" customFormat="false" ht="14.25" hidden="false" customHeight="true" outlineLevel="0" collapsed="false">
      <c r="C69" s="218"/>
    </row>
    <row r="70" customFormat="false" ht="14.25" hidden="false" customHeight="true" outlineLevel="0" collapsed="false">
      <c r="C70" s="218"/>
    </row>
    <row r="71" customFormat="false" ht="14.25" hidden="false" customHeight="true" outlineLevel="0" collapsed="false">
      <c r="C71" s="218"/>
    </row>
    <row r="72" customFormat="false" ht="14.25" hidden="false" customHeight="true" outlineLevel="0" collapsed="false">
      <c r="C72" s="218"/>
    </row>
    <row r="73" customFormat="false" ht="14.25" hidden="false" customHeight="true" outlineLevel="0" collapsed="false">
      <c r="C73" s="218"/>
    </row>
    <row r="74" customFormat="false" ht="14.25" hidden="false" customHeight="true" outlineLevel="0" collapsed="false">
      <c r="C74" s="218"/>
    </row>
    <row r="75" customFormat="false" ht="14.25" hidden="false" customHeight="true" outlineLevel="0" collapsed="false">
      <c r="C75" s="218"/>
    </row>
    <row r="76" customFormat="false" ht="14.25" hidden="false" customHeight="true" outlineLevel="0" collapsed="false">
      <c r="C76" s="218"/>
    </row>
    <row r="77" customFormat="false" ht="14.25" hidden="false" customHeight="true" outlineLevel="0" collapsed="false">
      <c r="C77" s="218"/>
    </row>
    <row r="78" customFormat="false" ht="14.25" hidden="false" customHeight="true" outlineLevel="0" collapsed="false">
      <c r="C78" s="218"/>
    </row>
    <row r="79" customFormat="false" ht="14.25" hidden="false" customHeight="true" outlineLevel="0" collapsed="false">
      <c r="C79" s="218"/>
    </row>
    <row r="80" customFormat="false" ht="14.25" hidden="false" customHeight="true" outlineLevel="0" collapsed="false">
      <c r="C80" s="218"/>
    </row>
    <row r="81" customFormat="false" ht="14.25" hidden="false" customHeight="true" outlineLevel="0" collapsed="false">
      <c r="C81" s="218"/>
    </row>
    <row r="82" customFormat="false" ht="14.25" hidden="false" customHeight="true" outlineLevel="0" collapsed="false">
      <c r="C82" s="218"/>
    </row>
    <row r="83" customFormat="false" ht="14.25" hidden="false" customHeight="true" outlineLevel="0" collapsed="false">
      <c r="C83" s="218"/>
    </row>
    <row r="84" customFormat="false" ht="14.25" hidden="false" customHeight="true" outlineLevel="0" collapsed="false">
      <c r="C84" s="218"/>
    </row>
    <row r="85" customFormat="false" ht="14.25" hidden="false" customHeight="true" outlineLevel="0" collapsed="false">
      <c r="C85" s="218"/>
    </row>
    <row r="86" customFormat="false" ht="14.25" hidden="false" customHeight="true" outlineLevel="0" collapsed="false">
      <c r="C86" s="218"/>
    </row>
    <row r="87" customFormat="false" ht="14.25" hidden="false" customHeight="true" outlineLevel="0" collapsed="false">
      <c r="C87" s="218"/>
    </row>
    <row r="88" customFormat="false" ht="14.25" hidden="false" customHeight="true" outlineLevel="0" collapsed="false">
      <c r="C88" s="218"/>
    </row>
    <row r="89" customFormat="false" ht="14.25" hidden="false" customHeight="true" outlineLevel="0" collapsed="false">
      <c r="C89" s="218"/>
    </row>
    <row r="90" customFormat="false" ht="14.25" hidden="false" customHeight="true" outlineLevel="0" collapsed="false">
      <c r="C90" s="218"/>
    </row>
    <row r="91" customFormat="false" ht="14.25" hidden="false" customHeight="true" outlineLevel="0" collapsed="false">
      <c r="C91" s="218"/>
    </row>
    <row r="92" customFormat="false" ht="14.25" hidden="false" customHeight="true" outlineLevel="0" collapsed="false">
      <c r="C92" s="218"/>
    </row>
    <row r="93" customFormat="false" ht="14.25" hidden="false" customHeight="true" outlineLevel="0" collapsed="false">
      <c r="C93" s="218"/>
    </row>
    <row r="94" customFormat="false" ht="14.25" hidden="false" customHeight="true" outlineLevel="0" collapsed="false">
      <c r="C94" s="218"/>
    </row>
    <row r="95" customFormat="false" ht="14.25" hidden="false" customHeight="true" outlineLevel="0" collapsed="false">
      <c r="C95" s="218"/>
    </row>
    <row r="96" customFormat="false" ht="14.25" hidden="false" customHeight="true" outlineLevel="0" collapsed="false">
      <c r="C96" s="218"/>
    </row>
    <row r="97" customFormat="false" ht="14.25" hidden="false" customHeight="true" outlineLevel="0" collapsed="false">
      <c r="C97" s="218"/>
    </row>
    <row r="98" customFormat="false" ht="14.25" hidden="false" customHeight="true" outlineLevel="0" collapsed="false">
      <c r="C98" s="218"/>
    </row>
    <row r="99" customFormat="false" ht="14.25" hidden="false" customHeight="true" outlineLevel="0" collapsed="false">
      <c r="C99" s="218"/>
    </row>
    <row r="100" customFormat="false" ht="14.25" hidden="false" customHeight="true" outlineLevel="0" collapsed="false">
      <c r="C100" s="218"/>
    </row>
    <row r="101" customFormat="false" ht="14.25" hidden="false" customHeight="true" outlineLevel="0" collapsed="false">
      <c r="C101" s="218"/>
    </row>
    <row r="102" customFormat="false" ht="14.25" hidden="false" customHeight="true" outlineLevel="0" collapsed="false">
      <c r="C102" s="218"/>
    </row>
    <row r="103" customFormat="false" ht="14.25" hidden="false" customHeight="true" outlineLevel="0" collapsed="false">
      <c r="C103" s="218"/>
    </row>
    <row r="104" customFormat="false" ht="14.25" hidden="false" customHeight="true" outlineLevel="0" collapsed="false">
      <c r="C104" s="218"/>
    </row>
    <row r="105" customFormat="false" ht="14.25" hidden="false" customHeight="true" outlineLevel="0" collapsed="false">
      <c r="C105" s="218"/>
    </row>
    <row r="106" customFormat="false" ht="14.25" hidden="false" customHeight="true" outlineLevel="0" collapsed="false">
      <c r="C106" s="218"/>
    </row>
    <row r="107" customFormat="false" ht="14.25" hidden="false" customHeight="true" outlineLevel="0" collapsed="false">
      <c r="C107" s="218"/>
    </row>
    <row r="108" customFormat="false" ht="14.25" hidden="false" customHeight="true" outlineLevel="0" collapsed="false">
      <c r="C108" s="218"/>
    </row>
    <row r="109" customFormat="false" ht="14.25" hidden="false" customHeight="true" outlineLevel="0" collapsed="false">
      <c r="C109" s="218"/>
    </row>
    <row r="110" customFormat="false" ht="14.25" hidden="false" customHeight="true" outlineLevel="0" collapsed="false">
      <c r="C110" s="218"/>
    </row>
    <row r="111" customFormat="false" ht="14.25" hidden="false" customHeight="true" outlineLevel="0" collapsed="false">
      <c r="C111" s="218"/>
    </row>
    <row r="112" customFormat="false" ht="14.25" hidden="false" customHeight="true" outlineLevel="0" collapsed="false">
      <c r="C112" s="218"/>
    </row>
    <row r="113" customFormat="false" ht="14.25" hidden="false" customHeight="true" outlineLevel="0" collapsed="false">
      <c r="C113" s="218"/>
    </row>
    <row r="114" customFormat="false" ht="14.25" hidden="false" customHeight="true" outlineLevel="0" collapsed="false">
      <c r="C114" s="218"/>
    </row>
    <row r="115" customFormat="false" ht="14.25" hidden="false" customHeight="true" outlineLevel="0" collapsed="false">
      <c r="C115" s="218"/>
    </row>
    <row r="116" customFormat="false" ht="14.25" hidden="false" customHeight="true" outlineLevel="0" collapsed="false">
      <c r="C116" s="218"/>
    </row>
    <row r="117" customFormat="false" ht="14.25" hidden="false" customHeight="true" outlineLevel="0" collapsed="false">
      <c r="C117" s="218"/>
    </row>
    <row r="118" customFormat="false" ht="14.25" hidden="false" customHeight="true" outlineLevel="0" collapsed="false">
      <c r="C118" s="218"/>
    </row>
    <row r="119" customFormat="false" ht="14.25" hidden="false" customHeight="true" outlineLevel="0" collapsed="false">
      <c r="C119" s="218"/>
    </row>
    <row r="120" customFormat="false" ht="14.25" hidden="false" customHeight="true" outlineLevel="0" collapsed="false">
      <c r="C120" s="218"/>
    </row>
    <row r="121" customFormat="false" ht="14.25" hidden="false" customHeight="true" outlineLevel="0" collapsed="false">
      <c r="C121" s="218"/>
    </row>
    <row r="122" customFormat="false" ht="14.25" hidden="false" customHeight="true" outlineLevel="0" collapsed="false">
      <c r="C122" s="218"/>
    </row>
    <row r="123" customFormat="false" ht="14.25" hidden="false" customHeight="true" outlineLevel="0" collapsed="false">
      <c r="C123" s="218"/>
    </row>
    <row r="124" customFormat="false" ht="14.25" hidden="false" customHeight="true" outlineLevel="0" collapsed="false">
      <c r="C124" s="218"/>
    </row>
    <row r="125" customFormat="false" ht="14.25" hidden="false" customHeight="true" outlineLevel="0" collapsed="false">
      <c r="C125" s="218"/>
    </row>
    <row r="126" customFormat="false" ht="14.25" hidden="false" customHeight="true" outlineLevel="0" collapsed="false">
      <c r="C126" s="218"/>
    </row>
    <row r="127" customFormat="false" ht="14.25" hidden="false" customHeight="true" outlineLevel="0" collapsed="false">
      <c r="C127" s="218"/>
    </row>
    <row r="128" customFormat="false" ht="14.25" hidden="false" customHeight="true" outlineLevel="0" collapsed="false">
      <c r="C128" s="218"/>
    </row>
    <row r="129" customFormat="false" ht="14.25" hidden="false" customHeight="true" outlineLevel="0" collapsed="false">
      <c r="C129" s="218"/>
    </row>
    <row r="130" customFormat="false" ht="14.25" hidden="false" customHeight="true" outlineLevel="0" collapsed="false">
      <c r="C130" s="218"/>
    </row>
    <row r="131" customFormat="false" ht="14.25" hidden="false" customHeight="true" outlineLevel="0" collapsed="false">
      <c r="C131" s="218"/>
    </row>
    <row r="132" customFormat="false" ht="14.25" hidden="false" customHeight="true" outlineLevel="0" collapsed="false">
      <c r="C132" s="218"/>
    </row>
    <row r="133" customFormat="false" ht="14.25" hidden="false" customHeight="true" outlineLevel="0" collapsed="false">
      <c r="C133" s="218"/>
    </row>
    <row r="134" customFormat="false" ht="14.25" hidden="false" customHeight="true" outlineLevel="0" collapsed="false">
      <c r="C134" s="218"/>
    </row>
    <row r="135" customFormat="false" ht="14.25" hidden="false" customHeight="true" outlineLevel="0" collapsed="false">
      <c r="C135" s="218"/>
    </row>
    <row r="136" customFormat="false" ht="14.25" hidden="false" customHeight="true" outlineLevel="0" collapsed="false">
      <c r="C136" s="218"/>
    </row>
    <row r="137" customFormat="false" ht="14.25" hidden="false" customHeight="true" outlineLevel="0" collapsed="false">
      <c r="C137" s="218"/>
    </row>
    <row r="138" customFormat="false" ht="14.25" hidden="false" customHeight="true" outlineLevel="0" collapsed="false">
      <c r="C138" s="218"/>
    </row>
    <row r="139" customFormat="false" ht="14.25" hidden="false" customHeight="true" outlineLevel="0" collapsed="false">
      <c r="C139" s="218"/>
    </row>
    <row r="140" customFormat="false" ht="14.25" hidden="false" customHeight="true" outlineLevel="0" collapsed="false">
      <c r="C140" s="218"/>
    </row>
    <row r="141" customFormat="false" ht="14.25" hidden="false" customHeight="true" outlineLevel="0" collapsed="false">
      <c r="C141" s="218"/>
    </row>
    <row r="142" customFormat="false" ht="14.25" hidden="false" customHeight="true" outlineLevel="0" collapsed="false">
      <c r="C142" s="218"/>
    </row>
    <row r="143" customFormat="false" ht="14.25" hidden="false" customHeight="true" outlineLevel="0" collapsed="false">
      <c r="C143" s="218"/>
    </row>
    <row r="144" customFormat="false" ht="14.25" hidden="false" customHeight="true" outlineLevel="0" collapsed="false">
      <c r="C144" s="218"/>
    </row>
    <row r="145" customFormat="false" ht="14.25" hidden="false" customHeight="true" outlineLevel="0" collapsed="false">
      <c r="C145" s="218"/>
    </row>
    <row r="146" customFormat="false" ht="14.25" hidden="false" customHeight="true" outlineLevel="0" collapsed="false">
      <c r="C146" s="218"/>
    </row>
    <row r="147" customFormat="false" ht="14.25" hidden="false" customHeight="true" outlineLevel="0" collapsed="false">
      <c r="C147" s="218"/>
    </row>
    <row r="148" customFormat="false" ht="14.25" hidden="false" customHeight="true" outlineLevel="0" collapsed="false">
      <c r="C148" s="218"/>
    </row>
    <row r="149" customFormat="false" ht="14.25" hidden="false" customHeight="true" outlineLevel="0" collapsed="false">
      <c r="C149" s="218"/>
    </row>
    <row r="150" customFormat="false" ht="14.25" hidden="false" customHeight="true" outlineLevel="0" collapsed="false">
      <c r="C150" s="218"/>
    </row>
    <row r="151" customFormat="false" ht="14.25" hidden="false" customHeight="true" outlineLevel="0" collapsed="false">
      <c r="C151" s="218"/>
    </row>
    <row r="152" customFormat="false" ht="14.25" hidden="false" customHeight="true" outlineLevel="0" collapsed="false">
      <c r="C152" s="218"/>
    </row>
    <row r="153" customFormat="false" ht="14.25" hidden="false" customHeight="true" outlineLevel="0" collapsed="false">
      <c r="C153" s="218"/>
    </row>
    <row r="154" customFormat="false" ht="14.25" hidden="false" customHeight="true" outlineLevel="0" collapsed="false">
      <c r="C154" s="218"/>
    </row>
    <row r="155" customFormat="false" ht="14.25" hidden="false" customHeight="true" outlineLevel="0" collapsed="false">
      <c r="C155" s="218"/>
    </row>
    <row r="156" customFormat="false" ht="14.25" hidden="false" customHeight="true" outlineLevel="0" collapsed="false">
      <c r="C156" s="218"/>
    </row>
    <row r="157" customFormat="false" ht="14.25" hidden="false" customHeight="true" outlineLevel="0" collapsed="false">
      <c r="C157" s="218"/>
    </row>
    <row r="158" customFormat="false" ht="14.25" hidden="false" customHeight="true" outlineLevel="0" collapsed="false">
      <c r="C158" s="218"/>
    </row>
    <row r="159" customFormat="false" ht="14.25" hidden="false" customHeight="true" outlineLevel="0" collapsed="false">
      <c r="C159" s="218"/>
    </row>
    <row r="160" customFormat="false" ht="14.25" hidden="false" customHeight="true" outlineLevel="0" collapsed="false">
      <c r="C160" s="218"/>
    </row>
    <row r="161" customFormat="false" ht="14.25" hidden="false" customHeight="true" outlineLevel="0" collapsed="false">
      <c r="C161" s="218"/>
    </row>
    <row r="162" customFormat="false" ht="14.25" hidden="false" customHeight="true" outlineLevel="0" collapsed="false">
      <c r="C162" s="218"/>
    </row>
    <row r="163" customFormat="false" ht="14.25" hidden="false" customHeight="true" outlineLevel="0" collapsed="false">
      <c r="C163" s="218"/>
    </row>
    <row r="164" customFormat="false" ht="14.25" hidden="false" customHeight="true" outlineLevel="0" collapsed="false">
      <c r="C164" s="218"/>
    </row>
    <row r="165" customFormat="false" ht="14.25" hidden="false" customHeight="true" outlineLevel="0" collapsed="false">
      <c r="C165" s="218"/>
    </row>
    <row r="166" customFormat="false" ht="14.25" hidden="false" customHeight="true" outlineLevel="0" collapsed="false">
      <c r="C166" s="218"/>
    </row>
    <row r="167" customFormat="false" ht="14.25" hidden="false" customHeight="true" outlineLevel="0" collapsed="false">
      <c r="C167" s="218"/>
    </row>
    <row r="168" customFormat="false" ht="14.25" hidden="false" customHeight="true" outlineLevel="0" collapsed="false">
      <c r="C168" s="218"/>
    </row>
    <row r="169" customFormat="false" ht="14.25" hidden="false" customHeight="true" outlineLevel="0" collapsed="false">
      <c r="C169" s="218"/>
    </row>
    <row r="170" customFormat="false" ht="14.25" hidden="false" customHeight="true" outlineLevel="0" collapsed="false">
      <c r="C170" s="218"/>
    </row>
    <row r="171" customFormat="false" ht="14.25" hidden="false" customHeight="true" outlineLevel="0" collapsed="false">
      <c r="C171" s="218"/>
    </row>
    <row r="172" customFormat="false" ht="14.25" hidden="false" customHeight="true" outlineLevel="0" collapsed="false">
      <c r="C172" s="218"/>
    </row>
    <row r="173" customFormat="false" ht="14.25" hidden="false" customHeight="true" outlineLevel="0" collapsed="false">
      <c r="C173" s="218"/>
    </row>
    <row r="174" customFormat="false" ht="14.25" hidden="false" customHeight="true" outlineLevel="0" collapsed="false">
      <c r="C174" s="218"/>
    </row>
    <row r="175" customFormat="false" ht="14.25" hidden="false" customHeight="true" outlineLevel="0" collapsed="false">
      <c r="C175" s="218"/>
    </row>
    <row r="176" customFormat="false" ht="14.25" hidden="false" customHeight="true" outlineLevel="0" collapsed="false">
      <c r="C176" s="218"/>
    </row>
    <row r="177" customFormat="false" ht="14.25" hidden="false" customHeight="true" outlineLevel="0" collapsed="false">
      <c r="C177" s="218"/>
    </row>
    <row r="178" customFormat="false" ht="14.25" hidden="false" customHeight="true" outlineLevel="0" collapsed="false">
      <c r="C178" s="218"/>
    </row>
    <row r="179" customFormat="false" ht="14.25" hidden="false" customHeight="true" outlineLevel="0" collapsed="false">
      <c r="C179" s="218"/>
    </row>
    <row r="180" customFormat="false" ht="14.25" hidden="false" customHeight="true" outlineLevel="0" collapsed="false">
      <c r="C180" s="218"/>
    </row>
    <row r="181" customFormat="false" ht="14.25" hidden="false" customHeight="true" outlineLevel="0" collapsed="false">
      <c r="C181" s="218"/>
    </row>
    <row r="182" customFormat="false" ht="14.25" hidden="false" customHeight="true" outlineLevel="0" collapsed="false">
      <c r="C182" s="218"/>
    </row>
    <row r="183" customFormat="false" ht="14.25" hidden="false" customHeight="true" outlineLevel="0" collapsed="false">
      <c r="C183" s="218"/>
    </row>
    <row r="184" customFormat="false" ht="14.25" hidden="false" customHeight="true" outlineLevel="0" collapsed="false">
      <c r="C184" s="218"/>
    </row>
    <row r="185" customFormat="false" ht="14.25" hidden="false" customHeight="true" outlineLevel="0" collapsed="false">
      <c r="C185" s="218"/>
    </row>
    <row r="186" customFormat="false" ht="14.25" hidden="false" customHeight="true" outlineLevel="0" collapsed="false">
      <c r="C186" s="218"/>
    </row>
    <row r="187" customFormat="false" ht="14.25" hidden="false" customHeight="true" outlineLevel="0" collapsed="false">
      <c r="C187" s="218"/>
    </row>
    <row r="188" customFormat="false" ht="14.25" hidden="false" customHeight="true" outlineLevel="0" collapsed="false">
      <c r="C188" s="218"/>
    </row>
    <row r="189" customFormat="false" ht="14.25" hidden="false" customHeight="true" outlineLevel="0" collapsed="false">
      <c r="C189" s="218"/>
    </row>
    <row r="190" customFormat="false" ht="14.25" hidden="false" customHeight="true" outlineLevel="0" collapsed="false">
      <c r="C190" s="218"/>
    </row>
    <row r="191" customFormat="false" ht="14.25" hidden="false" customHeight="true" outlineLevel="0" collapsed="false">
      <c r="C191" s="218"/>
    </row>
    <row r="192" customFormat="false" ht="14.25" hidden="false" customHeight="true" outlineLevel="0" collapsed="false">
      <c r="C192" s="218"/>
    </row>
    <row r="193" customFormat="false" ht="14.25" hidden="false" customHeight="true" outlineLevel="0" collapsed="false">
      <c r="C193" s="218"/>
    </row>
    <row r="194" customFormat="false" ht="14.25" hidden="false" customHeight="true" outlineLevel="0" collapsed="false">
      <c r="C194" s="218"/>
    </row>
    <row r="195" customFormat="false" ht="14.25" hidden="false" customHeight="true" outlineLevel="0" collapsed="false">
      <c r="C195" s="218"/>
    </row>
    <row r="196" customFormat="false" ht="14.25" hidden="false" customHeight="true" outlineLevel="0" collapsed="false">
      <c r="C196" s="218"/>
    </row>
    <row r="197" customFormat="false" ht="14.25" hidden="false" customHeight="true" outlineLevel="0" collapsed="false">
      <c r="C197" s="218"/>
    </row>
    <row r="198" customFormat="false" ht="14.25" hidden="false" customHeight="true" outlineLevel="0" collapsed="false">
      <c r="C198" s="218"/>
    </row>
    <row r="199" customFormat="false" ht="14.25" hidden="false" customHeight="true" outlineLevel="0" collapsed="false">
      <c r="C199" s="218"/>
    </row>
    <row r="200" customFormat="false" ht="14.25" hidden="false" customHeight="true" outlineLevel="0" collapsed="false">
      <c r="C200" s="218"/>
    </row>
    <row r="201" customFormat="false" ht="14.25" hidden="false" customHeight="true" outlineLevel="0" collapsed="false">
      <c r="C201" s="218"/>
    </row>
    <row r="202" customFormat="false" ht="14.25" hidden="false" customHeight="true" outlineLevel="0" collapsed="false">
      <c r="C202" s="218"/>
    </row>
    <row r="203" customFormat="false" ht="14.25" hidden="false" customHeight="true" outlineLevel="0" collapsed="false">
      <c r="C203" s="218"/>
    </row>
    <row r="204" customFormat="false" ht="14.25" hidden="false" customHeight="true" outlineLevel="0" collapsed="false">
      <c r="C204" s="218"/>
    </row>
    <row r="205" customFormat="false" ht="14.25" hidden="false" customHeight="true" outlineLevel="0" collapsed="false">
      <c r="C205" s="218"/>
    </row>
    <row r="206" customFormat="false" ht="14.25" hidden="false" customHeight="true" outlineLevel="0" collapsed="false">
      <c r="C206" s="218"/>
    </row>
    <row r="207" customFormat="false" ht="14.25" hidden="false" customHeight="true" outlineLevel="0" collapsed="false">
      <c r="C207" s="218"/>
    </row>
    <row r="208" customFormat="false" ht="14.25" hidden="false" customHeight="true" outlineLevel="0" collapsed="false">
      <c r="C208" s="218"/>
    </row>
    <row r="209" customFormat="false" ht="14.25" hidden="false" customHeight="true" outlineLevel="0" collapsed="false">
      <c r="C209" s="218"/>
    </row>
    <row r="210" customFormat="false" ht="14.25" hidden="false" customHeight="true" outlineLevel="0" collapsed="false">
      <c r="C210" s="218"/>
    </row>
    <row r="211" customFormat="false" ht="14.25" hidden="false" customHeight="true" outlineLevel="0" collapsed="false">
      <c r="C211" s="218"/>
    </row>
    <row r="212" customFormat="false" ht="14.25" hidden="false" customHeight="true" outlineLevel="0" collapsed="false">
      <c r="C212" s="218"/>
    </row>
    <row r="213" customFormat="false" ht="14.25" hidden="false" customHeight="true" outlineLevel="0" collapsed="false">
      <c r="C213" s="218"/>
    </row>
    <row r="214" customFormat="false" ht="14.25" hidden="false" customHeight="true" outlineLevel="0" collapsed="false">
      <c r="C214" s="218"/>
    </row>
    <row r="215" customFormat="false" ht="14.25" hidden="false" customHeight="true" outlineLevel="0" collapsed="false">
      <c r="C215" s="218"/>
    </row>
    <row r="216" customFormat="false" ht="14.25" hidden="false" customHeight="true" outlineLevel="0" collapsed="false">
      <c r="C216" s="218"/>
    </row>
    <row r="217" customFormat="false" ht="14.25" hidden="false" customHeight="true" outlineLevel="0" collapsed="false">
      <c r="C217" s="218"/>
    </row>
    <row r="218" customFormat="false" ht="14.25" hidden="false" customHeight="true" outlineLevel="0" collapsed="false">
      <c r="C218" s="218"/>
    </row>
    <row r="219" customFormat="false" ht="14.25" hidden="false" customHeight="true" outlineLevel="0" collapsed="false">
      <c r="C219" s="218"/>
    </row>
    <row r="220" customFormat="false" ht="14.25" hidden="false" customHeight="true" outlineLevel="0" collapsed="false">
      <c r="C220" s="218"/>
    </row>
    <row r="221" customFormat="false" ht="14.25" hidden="false" customHeight="true" outlineLevel="0" collapsed="false">
      <c r="C221" s="218"/>
    </row>
    <row r="222" customFormat="false" ht="14.25" hidden="false" customHeight="true" outlineLevel="0" collapsed="false">
      <c r="C222" s="218"/>
    </row>
    <row r="223" customFormat="false" ht="14.25" hidden="false" customHeight="true" outlineLevel="0" collapsed="false">
      <c r="C223" s="218"/>
    </row>
    <row r="224" customFormat="false" ht="14.25" hidden="false" customHeight="true" outlineLevel="0" collapsed="false">
      <c r="C224" s="218"/>
    </row>
    <row r="225" customFormat="false" ht="14.25" hidden="false" customHeight="true" outlineLevel="0" collapsed="false">
      <c r="C225" s="218"/>
    </row>
    <row r="226" customFormat="false" ht="14.25" hidden="false" customHeight="true" outlineLevel="0" collapsed="false">
      <c r="C226" s="218"/>
    </row>
    <row r="227" customFormat="false" ht="14.25" hidden="false" customHeight="true" outlineLevel="0" collapsed="false">
      <c r="C227" s="218"/>
    </row>
    <row r="228" customFormat="false" ht="14.25" hidden="false" customHeight="true" outlineLevel="0" collapsed="false">
      <c r="C228" s="218"/>
    </row>
    <row r="229" customFormat="false" ht="14.25" hidden="false" customHeight="true" outlineLevel="0" collapsed="false">
      <c r="C229" s="218"/>
    </row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  <col collapsed="false" customWidth="true" hidden="true" outlineLevel="0" max="14" min="13" style="0" width="8.86"/>
  </cols>
  <sheetData>
    <row r="1" customFormat="false" ht="15" hidden="false" customHeight="false" outlineLevel="0" collapsed="false">
      <c r="A1" s="203" t="s">
        <v>207</v>
      </c>
      <c r="B1" s="203"/>
      <c r="C1" s="203"/>
      <c r="D1" s="203"/>
      <c r="E1" s="203"/>
      <c r="F1" s="203"/>
      <c r="G1" s="203"/>
      <c r="H1" s="203"/>
      <c r="I1" s="203"/>
    </row>
    <row r="2" customFormat="false" ht="15" hidden="false" customHeight="false" outlineLevel="0" collapsed="false">
      <c r="A2" s="203"/>
      <c r="B2" s="204"/>
      <c r="C2" s="205" t="s">
        <v>166</v>
      </c>
      <c r="D2" s="206" t="s">
        <v>167</v>
      </c>
      <c r="E2" s="207" t="s">
        <v>168</v>
      </c>
      <c r="F2" s="207" t="s">
        <v>169</v>
      </c>
      <c r="G2" s="207" t="s">
        <v>170</v>
      </c>
      <c r="H2" s="207" t="s">
        <v>171</v>
      </c>
      <c r="I2" s="219" t="s">
        <v>172</v>
      </c>
    </row>
    <row r="3" customFormat="false" ht="14.25" hidden="false" customHeight="true" outlineLevel="0" collapsed="false">
      <c r="A3" s="208" t="s">
        <v>173</v>
      </c>
      <c r="B3" s="209" t="n">
        <v>1</v>
      </c>
      <c r="C3" s="210" t="s">
        <v>200</v>
      </c>
      <c r="D3" s="200" t="s">
        <v>175</v>
      </c>
      <c r="E3" s="210" t="s">
        <v>176</v>
      </c>
      <c r="F3" s="210" t="s">
        <v>177</v>
      </c>
      <c r="G3" s="210" t="s">
        <v>178</v>
      </c>
      <c r="H3" s="210" t="s">
        <v>147</v>
      </c>
      <c r="I3" s="210" t="s">
        <v>208</v>
      </c>
      <c r="J3" s="220" t="n">
        <f aca="false">COUNTA(C3:I3)</f>
        <v>7</v>
      </c>
      <c r="K3" s="212" t="n">
        <v>1</v>
      </c>
    </row>
    <row r="4" customFormat="false" ht="14.25" hidden="false" customHeight="true" outlineLevel="0" collapsed="false">
      <c r="A4" s="213" t="s">
        <v>180</v>
      </c>
      <c r="B4" s="214" t="n">
        <v>2</v>
      </c>
      <c r="C4" s="210" t="s">
        <v>185</v>
      </c>
      <c r="D4" s="210" t="s">
        <v>108</v>
      </c>
      <c r="E4" s="210" t="s">
        <v>181</v>
      </c>
      <c r="F4" s="200" t="s">
        <v>182</v>
      </c>
      <c r="G4" s="210" t="s">
        <v>183</v>
      </c>
      <c r="H4" s="200" t="s">
        <v>209</v>
      </c>
      <c r="I4" s="210" t="s">
        <v>193</v>
      </c>
      <c r="J4" s="220" t="n">
        <f aca="false">COUNTA(C4:I4)</f>
        <v>7</v>
      </c>
      <c r="K4" s="212" t="n">
        <v>2</v>
      </c>
    </row>
    <row r="5" customFormat="false" ht="14.25" hidden="false" customHeight="true" outlineLevel="0" collapsed="false">
      <c r="A5" s="208" t="s">
        <v>186</v>
      </c>
      <c r="B5" s="209" t="n">
        <v>3</v>
      </c>
      <c r="C5" s="210" t="s">
        <v>184</v>
      </c>
      <c r="D5" s="210" t="s">
        <v>187</v>
      </c>
      <c r="E5" s="210" t="s">
        <v>121</v>
      </c>
      <c r="F5" s="210" t="s">
        <v>188</v>
      </c>
      <c r="G5" s="210" t="s">
        <v>148</v>
      </c>
      <c r="H5" s="210" t="s">
        <v>162</v>
      </c>
      <c r="I5" s="210" t="s">
        <v>179</v>
      </c>
      <c r="J5" s="220" t="n">
        <f aca="false">COUNTA(C5:I5)</f>
        <v>7</v>
      </c>
      <c r="K5" s="212" t="n">
        <v>3</v>
      </c>
    </row>
    <row r="6" customFormat="false" ht="14.25" hidden="false" customHeight="true" outlineLevel="0" collapsed="false">
      <c r="A6" s="213" t="s">
        <v>189</v>
      </c>
      <c r="B6" s="209" t="n">
        <v>4</v>
      </c>
      <c r="C6" s="210" t="s">
        <v>199</v>
      </c>
      <c r="D6" s="210" t="s">
        <v>183</v>
      </c>
      <c r="E6" s="210" t="s">
        <v>176</v>
      </c>
      <c r="F6" s="210" t="s">
        <v>177</v>
      </c>
      <c r="G6" s="210" t="s">
        <v>178</v>
      </c>
      <c r="H6" s="210" t="s">
        <v>147</v>
      </c>
      <c r="I6" s="210" t="s">
        <v>179</v>
      </c>
      <c r="J6" s="220" t="n">
        <f aca="false">COUNTA(C6:I6)</f>
        <v>7</v>
      </c>
      <c r="K6" s="212" t="n">
        <v>4</v>
      </c>
    </row>
    <row r="7" customFormat="false" ht="14.25" hidden="false" customHeight="true" outlineLevel="0" collapsed="false">
      <c r="A7" s="208" t="s">
        <v>191</v>
      </c>
      <c r="B7" s="214" t="n">
        <v>5</v>
      </c>
      <c r="C7" s="200" t="s">
        <v>210</v>
      </c>
      <c r="D7" s="210" t="s">
        <v>108</v>
      </c>
      <c r="E7" s="210" t="s">
        <v>181</v>
      </c>
      <c r="F7" s="200" t="s">
        <v>182</v>
      </c>
      <c r="G7" s="200" t="s">
        <v>192</v>
      </c>
      <c r="H7" s="200" t="s">
        <v>209</v>
      </c>
      <c r="I7" s="210" t="s">
        <v>199</v>
      </c>
      <c r="J7" s="220" t="n">
        <f aca="false">COUNTA(C7:I7)</f>
        <v>7</v>
      </c>
      <c r="K7" s="212" t="n">
        <v>5</v>
      </c>
    </row>
    <row r="8" customFormat="false" ht="14.25" hidden="false" customHeight="true" outlineLevel="0" collapsed="false">
      <c r="A8" s="208" t="s">
        <v>194</v>
      </c>
      <c r="B8" s="209" t="n">
        <v>6</v>
      </c>
      <c r="C8" s="210" t="s">
        <v>187</v>
      </c>
      <c r="D8" s="210" t="s">
        <v>195</v>
      </c>
      <c r="E8" s="210" t="s">
        <v>121</v>
      </c>
      <c r="F8" s="210" t="s">
        <v>178</v>
      </c>
      <c r="G8" s="210" t="s">
        <v>148</v>
      </c>
      <c r="H8" s="210" t="s">
        <v>162</v>
      </c>
      <c r="I8" s="210" t="s">
        <v>188</v>
      </c>
      <c r="J8" s="220" t="n">
        <f aca="false">COUNTA(C8:I8)</f>
        <v>7</v>
      </c>
      <c r="K8" s="212" t="n">
        <v>6</v>
      </c>
    </row>
    <row r="9" customFormat="false" ht="14.25" hidden="false" customHeight="true" outlineLevel="0" collapsed="false">
      <c r="A9" s="213" t="s">
        <v>196</v>
      </c>
      <c r="B9" s="209" t="n">
        <v>7</v>
      </c>
      <c r="C9" s="214" t="s">
        <v>179</v>
      </c>
      <c r="D9" s="210" t="s">
        <v>195</v>
      </c>
      <c r="E9" s="210" t="s">
        <v>197</v>
      </c>
      <c r="F9" s="210" t="s">
        <v>177</v>
      </c>
      <c r="G9" s="210" t="s">
        <v>178</v>
      </c>
      <c r="H9" s="200" t="s">
        <v>198</v>
      </c>
      <c r="I9" s="210" t="s">
        <v>188</v>
      </c>
      <c r="J9" s="220" t="n">
        <f aca="false">COUNTA(C9:I9)</f>
        <v>7</v>
      </c>
      <c r="K9" s="212" t="n">
        <v>7</v>
      </c>
    </row>
    <row r="10" customFormat="false" ht="14.25" hidden="false" customHeight="true" outlineLevel="0" collapsed="false">
      <c r="A10" s="208" t="s">
        <v>173</v>
      </c>
      <c r="B10" s="214" t="n">
        <v>8</v>
      </c>
      <c r="C10" s="200" t="s">
        <v>185</v>
      </c>
      <c r="D10" s="210" t="s">
        <v>108</v>
      </c>
      <c r="E10" s="210" t="s">
        <v>195</v>
      </c>
      <c r="F10" s="200" t="s">
        <v>182</v>
      </c>
      <c r="G10" s="200" t="s">
        <v>175</v>
      </c>
      <c r="H10" s="200" t="s">
        <v>209</v>
      </c>
      <c r="I10" s="200" t="s">
        <v>199</v>
      </c>
      <c r="J10" s="220" t="n">
        <f aca="false">COUNTA(C10:I10)</f>
        <v>7</v>
      </c>
      <c r="K10" s="212" t="n">
        <v>8</v>
      </c>
    </row>
    <row r="11" customFormat="false" ht="14.25" hidden="false" customHeight="true" outlineLevel="0" collapsed="false">
      <c r="A11" s="213" t="s">
        <v>180</v>
      </c>
      <c r="B11" s="209" t="n">
        <v>9</v>
      </c>
      <c r="C11" s="210" t="s">
        <v>177</v>
      </c>
      <c r="D11" s="210" t="s">
        <v>187</v>
      </c>
      <c r="E11" s="210" t="s">
        <v>121</v>
      </c>
      <c r="F11" s="210" t="s">
        <v>188</v>
      </c>
      <c r="G11" s="210" t="s">
        <v>148</v>
      </c>
      <c r="H11" s="210" t="s">
        <v>162</v>
      </c>
      <c r="I11" s="210" t="s">
        <v>179</v>
      </c>
      <c r="J11" s="220" t="n">
        <f aca="false">COUNTA(C11:I11)</f>
        <v>7</v>
      </c>
      <c r="K11" s="212" t="n">
        <v>9</v>
      </c>
      <c r="M11" s="102" t="s">
        <v>42</v>
      </c>
    </row>
    <row r="12" customFormat="false" ht="14.25" hidden="false" customHeight="true" outlineLevel="0" collapsed="false">
      <c r="A12" s="208" t="s">
        <v>186</v>
      </c>
      <c r="B12" s="209" t="n">
        <v>10</v>
      </c>
      <c r="C12" s="210" t="s">
        <v>200</v>
      </c>
      <c r="D12" s="210" t="s">
        <v>183</v>
      </c>
      <c r="E12" s="210" t="s">
        <v>176</v>
      </c>
      <c r="F12" s="210" t="s">
        <v>177</v>
      </c>
      <c r="G12" s="210" t="s">
        <v>178</v>
      </c>
      <c r="H12" s="210" t="s">
        <v>147</v>
      </c>
      <c r="I12" s="210" t="s">
        <v>179</v>
      </c>
      <c r="J12" s="220" t="n">
        <f aca="false">COUNTA(C12:I12)</f>
        <v>7</v>
      </c>
      <c r="K12" s="212" t="n">
        <v>10</v>
      </c>
    </row>
    <row r="13" customFormat="false" ht="14.25" hidden="false" customHeight="true" outlineLevel="0" collapsed="false">
      <c r="A13" s="213" t="s">
        <v>189</v>
      </c>
      <c r="B13" s="214" t="n">
        <v>11</v>
      </c>
      <c r="C13" s="210" t="s">
        <v>199</v>
      </c>
      <c r="D13" s="210" t="s">
        <v>108</v>
      </c>
      <c r="E13" s="210" t="s">
        <v>162</v>
      </c>
      <c r="F13" s="200" t="s">
        <v>182</v>
      </c>
      <c r="G13" s="200" t="s">
        <v>175</v>
      </c>
      <c r="H13" s="200" t="s">
        <v>185</v>
      </c>
      <c r="I13" s="210" t="s">
        <v>193</v>
      </c>
      <c r="J13" s="220" t="n">
        <f aca="false">COUNTA(C13:I13)</f>
        <v>7</v>
      </c>
      <c r="K13" s="212" t="n">
        <v>11</v>
      </c>
    </row>
    <row r="14" customFormat="false" ht="14.25" hidden="false" customHeight="true" outlineLevel="0" collapsed="false">
      <c r="A14" s="208" t="s">
        <v>191</v>
      </c>
      <c r="B14" s="209" t="n">
        <v>12</v>
      </c>
      <c r="C14" s="210" t="s">
        <v>182</v>
      </c>
      <c r="D14" s="210" t="s">
        <v>187</v>
      </c>
      <c r="E14" s="210" t="s">
        <v>121</v>
      </c>
      <c r="F14" s="210" t="s">
        <v>209</v>
      </c>
      <c r="G14" s="210" t="s">
        <v>195</v>
      </c>
      <c r="H14" s="210" t="s">
        <v>162</v>
      </c>
      <c r="I14" s="210" t="s">
        <v>188</v>
      </c>
      <c r="J14" s="220" t="n">
        <f aca="false">COUNTA(C14:I14)</f>
        <v>7</v>
      </c>
      <c r="K14" s="212" t="n">
        <v>12</v>
      </c>
    </row>
    <row r="15" customFormat="false" ht="14.25" hidden="false" customHeight="true" outlineLevel="0" collapsed="false">
      <c r="A15" s="208" t="s">
        <v>194</v>
      </c>
      <c r="B15" s="209" t="n">
        <v>13</v>
      </c>
      <c r="C15" s="210" t="s">
        <v>201</v>
      </c>
      <c r="D15" s="200" t="s">
        <v>148</v>
      </c>
      <c r="E15" s="210" t="s">
        <v>195</v>
      </c>
      <c r="F15" s="210" t="s">
        <v>162</v>
      </c>
      <c r="G15" s="210" t="s">
        <v>190</v>
      </c>
      <c r="H15" s="210" t="s">
        <v>147</v>
      </c>
      <c r="I15" s="210" t="s">
        <v>199</v>
      </c>
      <c r="J15" s="220" t="n">
        <f aca="false">COUNTA(C15:I15)</f>
        <v>7</v>
      </c>
      <c r="K15" s="212" t="n">
        <v>13</v>
      </c>
    </row>
    <row r="16" customFormat="false" ht="14.25" hidden="false" customHeight="true" outlineLevel="0" collapsed="false">
      <c r="A16" s="213" t="s">
        <v>196</v>
      </c>
      <c r="B16" s="214" t="n">
        <v>14</v>
      </c>
      <c r="C16" s="210" t="s">
        <v>201</v>
      </c>
      <c r="D16" s="210" t="s">
        <v>108</v>
      </c>
      <c r="E16" s="210" t="s">
        <v>181</v>
      </c>
      <c r="F16" s="200" t="s">
        <v>182</v>
      </c>
      <c r="G16" s="200" t="s">
        <v>175</v>
      </c>
      <c r="H16" s="200" t="s">
        <v>197</v>
      </c>
      <c r="I16" s="210" t="s">
        <v>199</v>
      </c>
      <c r="J16" s="220" t="n">
        <f aca="false">COUNTA(C16:I16)</f>
        <v>7</v>
      </c>
      <c r="K16" s="212" t="n">
        <v>14</v>
      </c>
    </row>
    <row r="17" customFormat="false" ht="14.25" hidden="false" customHeight="true" outlineLevel="0" collapsed="false">
      <c r="A17" s="208" t="s">
        <v>173</v>
      </c>
      <c r="B17" s="209" t="n">
        <v>15</v>
      </c>
      <c r="C17" s="210" t="s">
        <v>184</v>
      </c>
      <c r="D17" s="210" t="s">
        <v>187</v>
      </c>
      <c r="E17" s="210" t="s">
        <v>121</v>
      </c>
      <c r="F17" s="210" t="s">
        <v>188</v>
      </c>
      <c r="G17" s="210" t="s">
        <v>148</v>
      </c>
      <c r="H17" s="210" t="s">
        <v>162</v>
      </c>
      <c r="I17" s="210" t="s">
        <v>193</v>
      </c>
      <c r="J17" s="220" t="n">
        <f aca="false">COUNTA(C17:I17)</f>
        <v>7</v>
      </c>
      <c r="K17" s="212" t="n">
        <v>15</v>
      </c>
    </row>
    <row r="18" customFormat="false" ht="14.25" hidden="false" customHeight="true" outlineLevel="0" collapsed="false">
      <c r="A18" s="213" t="s">
        <v>180</v>
      </c>
      <c r="B18" s="209" t="n">
        <v>16</v>
      </c>
      <c r="C18" s="210" t="s">
        <v>179</v>
      </c>
      <c r="D18" s="210" t="s">
        <v>209</v>
      </c>
      <c r="E18" s="210" t="s">
        <v>175</v>
      </c>
      <c r="F18" s="210" t="s">
        <v>177</v>
      </c>
      <c r="G18" s="210" t="s">
        <v>178</v>
      </c>
      <c r="H18" s="210" t="s">
        <v>147</v>
      </c>
      <c r="I18" s="210" t="s">
        <v>176</v>
      </c>
      <c r="J18" s="220" t="n">
        <f aca="false">COUNTA(C18:I18)</f>
        <v>7</v>
      </c>
      <c r="K18" s="212" t="n">
        <v>16</v>
      </c>
      <c r="N18" s="102" t="s">
        <v>42</v>
      </c>
    </row>
    <row r="19" customFormat="false" ht="14.25" hidden="false" customHeight="true" outlineLevel="0" collapsed="false">
      <c r="A19" s="213" t="s">
        <v>186</v>
      </c>
      <c r="B19" s="214" t="n">
        <v>17</v>
      </c>
      <c r="C19" s="210" t="s">
        <v>185</v>
      </c>
      <c r="D19" s="210" t="s">
        <v>108</v>
      </c>
      <c r="E19" s="210" t="s">
        <v>181</v>
      </c>
      <c r="F19" s="200" t="s">
        <v>182</v>
      </c>
      <c r="G19" s="200" t="s">
        <v>175</v>
      </c>
      <c r="H19" s="200" t="s">
        <v>209</v>
      </c>
      <c r="I19" s="210" t="s">
        <v>199</v>
      </c>
      <c r="J19" s="220" t="n">
        <f aca="false">COUNTA(C19:I19)</f>
        <v>7</v>
      </c>
      <c r="K19" s="212" t="n">
        <v>17</v>
      </c>
    </row>
    <row r="20" customFormat="false" ht="14.25" hidden="false" customHeight="true" outlineLevel="0" collapsed="false">
      <c r="A20" s="213" t="s">
        <v>189</v>
      </c>
      <c r="B20" s="209" t="n">
        <v>18</v>
      </c>
      <c r="C20" s="210" t="s">
        <v>188</v>
      </c>
      <c r="D20" s="210" t="s">
        <v>187</v>
      </c>
      <c r="E20" s="210" t="s">
        <v>121</v>
      </c>
      <c r="F20" s="210" t="s">
        <v>203</v>
      </c>
      <c r="G20" s="210" t="s">
        <v>148</v>
      </c>
      <c r="H20" s="210" t="s">
        <v>162</v>
      </c>
      <c r="I20" s="210" t="s">
        <v>208</v>
      </c>
      <c r="J20" s="220" t="n">
        <f aca="false">COUNTA(C20:I20)</f>
        <v>7</v>
      </c>
      <c r="K20" s="212" t="n">
        <v>18</v>
      </c>
    </row>
    <row r="21" customFormat="false" ht="14.25" hidden="false" customHeight="true" outlineLevel="0" collapsed="false">
      <c r="A21" s="213" t="s">
        <v>191</v>
      </c>
      <c r="B21" s="209" t="n">
        <v>19</v>
      </c>
      <c r="C21" s="210" t="s">
        <v>183</v>
      </c>
      <c r="D21" s="210" t="s">
        <v>203</v>
      </c>
      <c r="E21" s="210" t="s">
        <v>176</v>
      </c>
      <c r="F21" s="210" t="s">
        <v>177</v>
      </c>
      <c r="G21" s="210" t="s">
        <v>178</v>
      </c>
      <c r="H21" s="210" t="s">
        <v>147</v>
      </c>
      <c r="I21" s="210" t="s">
        <v>199</v>
      </c>
      <c r="J21" s="220" t="n">
        <f aca="false">COUNTA(C21:I21)</f>
        <v>7</v>
      </c>
      <c r="K21" s="212" t="n">
        <v>19</v>
      </c>
    </row>
    <row r="22" customFormat="false" ht="14.25" hidden="false" customHeight="true" outlineLevel="0" collapsed="false">
      <c r="A22" s="208" t="s">
        <v>194</v>
      </c>
      <c r="B22" s="214" t="n">
        <v>20</v>
      </c>
      <c r="C22" s="210" t="s">
        <v>199</v>
      </c>
      <c r="D22" s="210" t="s">
        <v>108</v>
      </c>
      <c r="E22" s="210" t="s">
        <v>181</v>
      </c>
      <c r="F22" s="200" t="s">
        <v>187</v>
      </c>
      <c r="G22" s="200" t="s">
        <v>175</v>
      </c>
      <c r="H22" s="200" t="s">
        <v>121</v>
      </c>
      <c r="I22" s="200" t="s">
        <v>183</v>
      </c>
      <c r="J22" s="220" t="n">
        <f aca="false">COUNTA(C22:I22)</f>
        <v>7</v>
      </c>
      <c r="K22" s="212" t="n">
        <v>20</v>
      </c>
    </row>
    <row r="23" customFormat="false" ht="14.25" hidden="false" customHeight="true" outlineLevel="0" collapsed="false">
      <c r="A23" s="213" t="s">
        <v>196</v>
      </c>
      <c r="B23" s="209" t="n">
        <v>21</v>
      </c>
      <c r="C23" s="210" t="s">
        <v>187</v>
      </c>
      <c r="D23" s="210" t="s">
        <v>147</v>
      </c>
      <c r="E23" s="210" t="s">
        <v>121</v>
      </c>
      <c r="F23" s="210" t="s">
        <v>203</v>
      </c>
      <c r="G23" s="210" t="s">
        <v>148</v>
      </c>
      <c r="H23" s="210" t="s">
        <v>162</v>
      </c>
      <c r="I23" s="210" t="s">
        <v>188</v>
      </c>
      <c r="J23" s="220" t="n">
        <f aca="false">COUNTA(C23:I23)</f>
        <v>7</v>
      </c>
      <c r="K23" s="212" t="n">
        <v>21</v>
      </c>
      <c r="N23" s="102" t="s">
        <v>42</v>
      </c>
    </row>
    <row r="24" customFormat="false" ht="14.25" hidden="false" customHeight="true" outlineLevel="0" collapsed="false">
      <c r="A24" s="208" t="s">
        <v>173</v>
      </c>
      <c r="B24" s="209" t="n">
        <v>22</v>
      </c>
      <c r="C24" s="210" t="s">
        <v>183</v>
      </c>
      <c r="D24" s="210" t="s">
        <v>195</v>
      </c>
      <c r="E24" s="210" t="s">
        <v>176</v>
      </c>
      <c r="F24" s="210" t="s">
        <v>177</v>
      </c>
      <c r="G24" s="210" t="s">
        <v>178</v>
      </c>
      <c r="H24" s="210" t="s">
        <v>147</v>
      </c>
      <c r="I24" s="210" t="s">
        <v>199</v>
      </c>
      <c r="J24" s="220" t="n">
        <f aca="false">COUNTA(C24:I24)</f>
        <v>7</v>
      </c>
      <c r="K24" s="212" t="n">
        <v>22</v>
      </c>
    </row>
    <row r="25" customFormat="false" ht="14.25" hidden="false" customHeight="true" outlineLevel="0" collapsed="false">
      <c r="A25" s="208" t="s">
        <v>180</v>
      </c>
      <c r="B25" s="214" t="n">
        <v>23</v>
      </c>
      <c r="C25" s="210" t="s">
        <v>184</v>
      </c>
      <c r="D25" s="210" t="s">
        <v>108</v>
      </c>
      <c r="E25" s="210" t="s">
        <v>181</v>
      </c>
      <c r="F25" s="200" t="s">
        <v>209</v>
      </c>
      <c r="G25" s="200" t="s">
        <v>175</v>
      </c>
      <c r="H25" s="200" t="s">
        <v>185</v>
      </c>
      <c r="I25" s="210" t="s">
        <v>188</v>
      </c>
      <c r="J25" s="220" t="n">
        <f aca="false">COUNTA(C25:I25)</f>
        <v>7</v>
      </c>
      <c r="K25" s="212" t="n">
        <v>23</v>
      </c>
    </row>
    <row r="26" customFormat="false" ht="14.25" hidden="false" customHeight="true" outlineLevel="0" collapsed="false">
      <c r="A26" s="208" t="s">
        <v>186</v>
      </c>
      <c r="B26" s="209" t="n">
        <v>24</v>
      </c>
      <c r="C26" s="210" t="s">
        <v>187</v>
      </c>
      <c r="D26" s="210" t="s">
        <v>195</v>
      </c>
      <c r="E26" s="210" t="s">
        <v>209</v>
      </c>
      <c r="F26" s="210" t="s">
        <v>206</v>
      </c>
      <c r="G26" s="210" t="s">
        <v>148</v>
      </c>
      <c r="H26" s="210" t="s">
        <v>162</v>
      </c>
      <c r="I26" s="210" t="s">
        <v>121</v>
      </c>
      <c r="J26" s="220" t="n">
        <f aca="false">COUNTA(C26:I26)</f>
        <v>7</v>
      </c>
      <c r="K26" s="212" t="n">
        <v>24</v>
      </c>
    </row>
    <row r="27" customFormat="false" ht="14.25" hidden="false" customHeight="true" outlineLevel="0" collapsed="false">
      <c r="A27" s="208" t="s">
        <v>189</v>
      </c>
      <c r="B27" s="209" t="n">
        <v>25</v>
      </c>
      <c r="C27" s="210" t="s">
        <v>199</v>
      </c>
      <c r="D27" s="210" t="s">
        <v>150</v>
      </c>
      <c r="E27" s="210" t="s">
        <v>176</v>
      </c>
      <c r="F27" s="210" t="s">
        <v>177</v>
      </c>
      <c r="G27" s="210" t="s">
        <v>178</v>
      </c>
      <c r="H27" s="210" t="s">
        <v>147</v>
      </c>
      <c r="I27" s="210" t="s">
        <v>208</v>
      </c>
      <c r="J27" s="220" t="n">
        <f aca="false">COUNTA(C27:I27)</f>
        <v>7</v>
      </c>
      <c r="K27" s="212" t="n">
        <v>25</v>
      </c>
    </row>
    <row r="28" customFormat="false" ht="14.25" hidden="false" customHeight="true" outlineLevel="0" collapsed="false">
      <c r="A28" s="208" t="s">
        <v>191</v>
      </c>
      <c r="B28" s="214" t="n">
        <v>26</v>
      </c>
      <c r="C28" s="210" t="s">
        <v>181</v>
      </c>
      <c r="D28" s="210" t="s">
        <v>108</v>
      </c>
      <c r="E28" s="210" t="s">
        <v>198</v>
      </c>
      <c r="F28" s="200" t="s">
        <v>192</v>
      </c>
      <c r="G28" s="200" t="s">
        <v>175</v>
      </c>
      <c r="H28" s="200" t="s">
        <v>200</v>
      </c>
      <c r="I28" s="210" t="s">
        <v>193</v>
      </c>
      <c r="J28" s="220" t="n">
        <f aca="false">COUNTA(C28:I28)</f>
        <v>7</v>
      </c>
      <c r="K28" s="212" t="n">
        <v>26</v>
      </c>
    </row>
    <row r="29" customFormat="false" ht="14.25" hidden="false" customHeight="true" outlineLevel="0" collapsed="false">
      <c r="A29" s="208" t="s">
        <v>194</v>
      </c>
      <c r="B29" s="209" t="n">
        <v>27</v>
      </c>
      <c r="C29" s="210" t="s">
        <v>201</v>
      </c>
      <c r="D29" s="210" t="s">
        <v>187</v>
      </c>
      <c r="E29" s="210" t="s">
        <v>121</v>
      </c>
      <c r="F29" s="210" t="s">
        <v>147</v>
      </c>
      <c r="G29" s="210" t="s">
        <v>148</v>
      </c>
      <c r="H29" s="210" t="s">
        <v>195</v>
      </c>
      <c r="I29" s="210" t="s">
        <v>188</v>
      </c>
      <c r="J29" s="220" t="n">
        <f aca="false">COUNTA(C29:I29)</f>
        <v>7</v>
      </c>
      <c r="K29" s="212" t="n">
        <v>27</v>
      </c>
    </row>
    <row r="30" customFormat="false" ht="14.25" hidden="false" customHeight="true" outlineLevel="0" collapsed="false">
      <c r="A30" s="208" t="s">
        <v>196</v>
      </c>
      <c r="B30" s="209" t="n">
        <v>28</v>
      </c>
      <c r="C30" s="210" t="s">
        <v>201</v>
      </c>
      <c r="D30" s="210" t="s">
        <v>198</v>
      </c>
      <c r="E30" s="210" t="s">
        <v>175</v>
      </c>
      <c r="F30" s="210" t="s">
        <v>148</v>
      </c>
      <c r="G30" s="210" t="s">
        <v>178</v>
      </c>
      <c r="H30" s="210" t="s">
        <v>147</v>
      </c>
      <c r="I30" s="210" t="s">
        <v>199</v>
      </c>
      <c r="J30" s="220" t="n">
        <f aca="false">COUNTA(C30:I30)</f>
        <v>7</v>
      </c>
      <c r="K30" s="212" t="n">
        <v>28</v>
      </c>
      <c r="L30" s="221" t="s">
        <v>211</v>
      </c>
      <c r="M30" s="222"/>
      <c r="N30" s="222"/>
      <c r="O30" s="222" t="s">
        <v>205</v>
      </c>
    </row>
    <row r="31" customFormat="false" ht="14.25" hidden="false" customHeight="true" outlineLevel="0" collapsed="false">
      <c r="A31" s="208" t="s">
        <v>173</v>
      </c>
      <c r="B31" s="214" t="n">
        <v>29</v>
      </c>
      <c r="C31" s="210" t="s">
        <v>210</v>
      </c>
      <c r="D31" s="210" t="s">
        <v>108</v>
      </c>
      <c r="E31" s="210" t="s">
        <v>199</v>
      </c>
      <c r="F31" s="200" t="s">
        <v>212</v>
      </c>
      <c r="G31" s="200" t="s">
        <v>175</v>
      </c>
      <c r="H31" s="200" t="s">
        <v>192</v>
      </c>
      <c r="I31" s="210" t="s">
        <v>185</v>
      </c>
      <c r="J31" s="220" t="n">
        <f aca="false">COUNTA(C31:I31)</f>
        <v>7</v>
      </c>
      <c r="K31" s="212" t="n">
        <v>29</v>
      </c>
      <c r="L31" s="223" t="n">
        <f aca="false">(I34-J34)</f>
        <v>7</v>
      </c>
      <c r="M31" s="211"/>
      <c r="N31" s="211"/>
      <c r="O31" s="211" t="n">
        <f aca="false">(L31*6)</f>
        <v>42</v>
      </c>
    </row>
    <row r="32" customFormat="false" ht="14.25" hidden="false" customHeight="true" outlineLevel="0" collapsed="false">
      <c r="A32" s="208" t="s">
        <v>180</v>
      </c>
      <c r="B32" s="209" t="n">
        <v>30</v>
      </c>
      <c r="C32" s="210" t="s">
        <v>188</v>
      </c>
      <c r="D32" s="210" t="s">
        <v>187</v>
      </c>
      <c r="E32" s="210" t="s">
        <v>121</v>
      </c>
      <c r="F32" s="210" t="s">
        <v>203</v>
      </c>
      <c r="G32" s="210" t="s">
        <v>148</v>
      </c>
      <c r="H32" s="210" t="s">
        <v>162</v>
      </c>
      <c r="I32" s="210" t="s">
        <v>210</v>
      </c>
      <c r="J32" s="220" t="n">
        <f aca="false">COUNTA(C32:I32)</f>
        <v>7</v>
      </c>
      <c r="K32" s="212" t="n">
        <v>30</v>
      </c>
      <c r="L32" s="102"/>
      <c r="M32" s="102"/>
      <c r="N32" s="102"/>
      <c r="O32" s="102"/>
    </row>
    <row r="33" customFormat="false" ht="14.25" hidden="true" customHeight="true" outlineLevel="0" collapsed="false">
      <c r="A33" s="208" t="s">
        <v>196</v>
      </c>
      <c r="B33" s="209" t="n">
        <v>31</v>
      </c>
      <c r="C33" s="224"/>
      <c r="D33" s="210"/>
      <c r="E33" s="210"/>
      <c r="F33" s="210"/>
      <c r="G33" s="210"/>
      <c r="H33" s="210"/>
      <c r="I33" s="225"/>
      <c r="J33" s="220" t="n">
        <f aca="false">COUNTA(C33:I33)</f>
        <v>0</v>
      </c>
      <c r="K33" s="212" t="n">
        <v>31</v>
      </c>
      <c r="L33" s="102"/>
      <c r="M33" s="102"/>
      <c r="N33" s="102"/>
      <c r="O33" s="102"/>
    </row>
    <row r="34" customFormat="false" ht="15.75" hidden="false" customHeight="true" outlineLevel="0" collapsed="false">
      <c r="A34" s="226"/>
      <c r="B34" s="226"/>
      <c r="C34" s="226"/>
      <c r="D34" s="109"/>
      <c r="E34" s="226"/>
      <c r="F34" s="226"/>
      <c r="G34" s="226"/>
      <c r="H34" s="226"/>
      <c r="I34" s="227" t="n">
        <v>217</v>
      </c>
      <c r="J34" s="211" t="n">
        <f aca="false">SUM(J3:J33)</f>
        <v>210</v>
      </c>
    </row>
    <row r="35" customFormat="false" ht="15.75" hidden="false" customHeight="true" outlineLevel="0" collapsed="false">
      <c r="A35" s="218"/>
      <c r="B35" s="218"/>
      <c r="C35" s="218"/>
      <c r="D35" s="218"/>
      <c r="E35" s="218"/>
      <c r="F35" s="218"/>
      <c r="G35" s="218"/>
      <c r="H35" s="218"/>
    </row>
    <row r="36" customFormat="false" ht="15.75" hidden="false" customHeight="true" outlineLevel="0" collapsed="false">
      <c r="A36" s="218"/>
      <c r="B36" s="218"/>
      <c r="C36" s="218"/>
      <c r="D36" s="218"/>
      <c r="E36" s="218"/>
      <c r="F36" s="218"/>
      <c r="G36" s="218"/>
      <c r="H36" s="218"/>
      <c r="I36" s="218"/>
    </row>
    <row r="37" customFormat="false" ht="15.75" hidden="false" customHeight="true" outlineLevel="0" collapsed="false">
      <c r="A37" s="218"/>
      <c r="B37" s="218"/>
      <c r="C37" s="218"/>
      <c r="D37" s="218"/>
      <c r="E37" s="218"/>
      <c r="F37" s="218"/>
      <c r="G37" s="218"/>
      <c r="H37" s="218"/>
      <c r="I37" s="218"/>
    </row>
    <row r="38" customFormat="false" ht="15.75" hidden="false" customHeight="true" outlineLevel="0" collapsed="false">
      <c r="A38" s="218"/>
      <c r="B38" s="218"/>
      <c r="C38" s="218"/>
      <c r="D38" s="218"/>
      <c r="E38" s="218"/>
      <c r="F38" s="218"/>
      <c r="G38" s="218"/>
      <c r="H38" s="218"/>
      <c r="I38" s="218"/>
    </row>
    <row r="39" customFormat="false" ht="15.75" hidden="false" customHeight="true" outlineLevel="0" collapsed="false">
      <c r="A39" s="218"/>
      <c r="B39" s="218"/>
      <c r="C39" s="218"/>
      <c r="D39" s="218"/>
      <c r="E39" s="218"/>
      <c r="F39" s="218"/>
      <c r="G39" s="218"/>
      <c r="H39" s="218"/>
      <c r="I39" s="218"/>
    </row>
    <row r="40" customFormat="false" ht="15.75" hidden="false" customHeight="true" outlineLevel="0" collapsed="false">
      <c r="A40" s="218"/>
      <c r="B40" s="218"/>
      <c r="C40" s="218"/>
      <c r="D40" s="218"/>
      <c r="E40" s="218"/>
      <c r="F40" s="218"/>
      <c r="G40" s="218"/>
      <c r="H40" s="218"/>
      <c r="I40" s="218"/>
    </row>
    <row r="41" customFormat="false" ht="15.75" hidden="false" customHeight="true" outlineLevel="0" collapsed="false">
      <c r="A41" s="218"/>
      <c r="B41" s="218"/>
      <c r="C41" s="218"/>
      <c r="D41" s="218"/>
      <c r="E41" s="218"/>
      <c r="F41" s="218"/>
      <c r="G41" s="218"/>
      <c r="H41" s="218"/>
      <c r="I41" s="218"/>
    </row>
    <row r="42" customFormat="false" ht="15.75" hidden="false" customHeight="true" outlineLevel="0" collapsed="false">
      <c r="A42" s="218"/>
      <c r="B42" s="218"/>
      <c r="C42" s="218"/>
      <c r="D42" s="218"/>
      <c r="E42" s="218"/>
      <c r="F42" s="218"/>
      <c r="G42" s="218"/>
      <c r="H42" s="218"/>
      <c r="I42" s="218"/>
    </row>
    <row r="43" customFormat="false" ht="15.75" hidden="false" customHeight="true" outlineLevel="0" collapsed="false">
      <c r="A43" s="218"/>
      <c r="B43" s="218"/>
      <c r="C43" s="218"/>
      <c r="D43" s="218"/>
      <c r="E43" s="218"/>
      <c r="F43" s="218"/>
      <c r="G43" s="218"/>
      <c r="H43" s="218"/>
      <c r="I43" s="218"/>
    </row>
    <row r="44" customFormat="false" ht="15.75" hidden="false" customHeight="true" outlineLevel="0" collapsed="false">
      <c r="A44" s="218"/>
      <c r="B44" s="218"/>
      <c r="C44" s="218"/>
      <c r="D44" s="218"/>
      <c r="E44" s="218"/>
      <c r="F44" s="218"/>
      <c r="G44" s="218"/>
      <c r="H44" s="218"/>
      <c r="I44" s="218"/>
    </row>
    <row r="45" customFormat="false" ht="15.75" hidden="false" customHeight="true" outlineLevel="0" collapsed="false">
      <c r="A45" s="218"/>
      <c r="B45" s="218"/>
      <c r="C45" s="218"/>
      <c r="D45" s="218"/>
      <c r="E45" s="218"/>
      <c r="F45" s="218"/>
      <c r="G45" s="218"/>
      <c r="H45" s="218"/>
      <c r="I45" s="218"/>
    </row>
    <row r="46" customFormat="false" ht="15.75" hidden="false" customHeight="true" outlineLevel="0" collapsed="false">
      <c r="A46" s="218"/>
      <c r="B46" s="218"/>
      <c r="C46" s="218"/>
      <c r="D46" s="218"/>
      <c r="E46" s="218"/>
      <c r="F46" s="218"/>
      <c r="G46" s="218"/>
      <c r="H46" s="218"/>
      <c r="I46" s="218"/>
    </row>
    <row r="47" customFormat="false" ht="15.75" hidden="false" customHeight="true" outlineLevel="0" collapsed="false">
      <c r="A47" s="218"/>
      <c r="B47" s="218"/>
      <c r="C47" s="218"/>
      <c r="D47" s="218"/>
      <c r="E47" s="218"/>
      <c r="F47" s="218"/>
      <c r="G47" s="218"/>
      <c r="H47" s="218"/>
      <c r="I47" s="218"/>
    </row>
    <row r="48" customFormat="false" ht="15.75" hidden="false" customHeight="true" outlineLevel="0" collapsed="false">
      <c r="A48" s="218"/>
      <c r="B48" s="218"/>
      <c r="C48" s="218"/>
      <c r="D48" s="218"/>
      <c r="E48" s="218"/>
      <c r="F48" s="218"/>
      <c r="G48" s="218"/>
      <c r="H48" s="218"/>
      <c r="I48" s="218"/>
    </row>
    <row r="49" customFormat="false" ht="15.75" hidden="false" customHeight="true" outlineLevel="0" collapsed="false">
      <c r="A49" s="218"/>
      <c r="B49" s="218"/>
      <c r="C49" s="218"/>
      <c r="D49" s="218"/>
      <c r="E49" s="218"/>
      <c r="F49" s="218"/>
      <c r="G49" s="218"/>
      <c r="H49" s="218"/>
      <c r="I49" s="218"/>
    </row>
    <row r="50" customFormat="false" ht="15.75" hidden="false" customHeight="true" outlineLevel="0" collapsed="false">
      <c r="A50" s="218"/>
      <c r="B50" s="218"/>
      <c r="C50" s="218"/>
      <c r="D50" s="218"/>
      <c r="E50" s="218"/>
      <c r="F50" s="218"/>
      <c r="G50" s="218"/>
      <c r="H50" s="218"/>
      <c r="I50" s="218"/>
    </row>
    <row r="51" customFormat="false" ht="15.75" hidden="false" customHeight="true" outlineLevel="0" collapsed="false">
      <c r="A51" s="218"/>
      <c r="B51" s="218"/>
      <c r="C51" s="218"/>
      <c r="D51" s="218"/>
      <c r="E51" s="218"/>
      <c r="F51" s="218"/>
      <c r="G51" s="218"/>
      <c r="H51" s="218"/>
      <c r="I51" s="218"/>
    </row>
    <row r="52" customFormat="false" ht="15.75" hidden="false" customHeight="true" outlineLevel="0" collapsed="false">
      <c r="A52" s="218"/>
      <c r="B52" s="218"/>
      <c r="C52" s="218"/>
      <c r="D52" s="218"/>
      <c r="E52" s="218"/>
      <c r="F52" s="218"/>
      <c r="G52" s="218"/>
      <c r="H52" s="218"/>
      <c r="I52" s="218"/>
    </row>
    <row r="53" customFormat="false" ht="15.75" hidden="false" customHeight="true" outlineLevel="0" collapsed="false">
      <c r="A53" s="218"/>
      <c r="B53" s="218"/>
      <c r="C53" s="218"/>
      <c r="D53" s="218"/>
      <c r="E53" s="218"/>
      <c r="F53" s="218"/>
      <c r="G53" s="218"/>
      <c r="H53" s="218"/>
      <c r="I53" s="218"/>
    </row>
    <row r="54" customFormat="false" ht="15.75" hidden="false" customHeight="true" outlineLevel="0" collapsed="false">
      <c r="A54" s="218"/>
      <c r="B54" s="218"/>
      <c r="C54" s="218"/>
      <c r="D54" s="218"/>
      <c r="E54" s="218"/>
      <c r="F54" s="218"/>
      <c r="G54" s="218"/>
      <c r="H54" s="218"/>
      <c r="I54" s="218"/>
    </row>
    <row r="55" customFormat="false" ht="15.75" hidden="false" customHeight="true" outlineLevel="0" collapsed="false">
      <c r="A55" s="218"/>
      <c r="B55" s="218"/>
      <c r="C55" s="218"/>
      <c r="D55" s="218"/>
      <c r="E55" s="218"/>
      <c r="F55" s="218"/>
      <c r="G55" s="218"/>
      <c r="H55" s="218"/>
      <c r="I55" s="218"/>
    </row>
    <row r="56" customFormat="false" ht="15.75" hidden="false" customHeight="true" outlineLevel="0" collapsed="false">
      <c r="A56" s="218"/>
      <c r="B56" s="218"/>
      <c r="C56" s="218"/>
      <c r="D56" s="218"/>
      <c r="E56" s="218"/>
      <c r="F56" s="218"/>
      <c r="G56" s="218"/>
      <c r="H56" s="218"/>
      <c r="I56" s="218"/>
    </row>
    <row r="57" customFormat="false" ht="15.75" hidden="false" customHeight="true" outlineLevel="0" collapsed="false">
      <c r="A57" s="218"/>
      <c r="B57" s="218"/>
      <c r="C57" s="218"/>
      <c r="D57" s="218"/>
      <c r="E57" s="218"/>
      <c r="F57" s="218"/>
      <c r="G57" s="218"/>
      <c r="H57" s="218"/>
      <c r="I57" s="218"/>
    </row>
    <row r="58" customFormat="false" ht="15.75" hidden="false" customHeight="true" outlineLevel="0" collapsed="false">
      <c r="A58" s="218"/>
      <c r="B58" s="218"/>
      <c r="C58" s="218"/>
      <c r="D58" s="218"/>
      <c r="E58" s="218"/>
      <c r="F58" s="218"/>
      <c r="G58" s="218"/>
      <c r="H58" s="218"/>
      <c r="I58" s="218"/>
    </row>
    <row r="59" customFormat="false" ht="15.75" hidden="false" customHeight="true" outlineLevel="0" collapsed="false">
      <c r="A59" s="218"/>
      <c r="B59" s="218"/>
      <c r="C59" s="218"/>
      <c r="D59" s="218"/>
      <c r="E59" s="218"/>
      <c r="F59" s="218"/>
      <c r="G59" s="218"/>
      <c r="H59" s="218"/>
      <c r="I59" s="218"/>
    </row>
    <row r="60" customFormat="false" ht="15.75" hidden="false" customHeight="true" outlineLevel="0" collapsed="false">
      <c r="A60" s="218"/>
      <c r="B60" s="218"/>
      <c r="C60" s="218"/>
      <c r="D60" s="218"/>
      <c r="E60" s="218"/>
      <c r="F60" s="218"/>
      <c r="G60" s="218"/>
      <c r="H60" s="218"/>
      <c r="I60" s="218"/>
    </row>
    <row r="61" customFormat="false" ht="15.75" hidden="false" customHeight="true" outlineLevel="0" collapsed="false">
      <c r="A61" s="218"/>
      <c r="B61" s="218"/>
      <c r="C61" s="218"/>
      <c r="D61" s="218"/>
      <c r="E61" s="218"/>
      <c r="F61" s="218"/>
      <c r="G61" s="218"/>
      <c r="H61" s="218"/>
      <c r="I61" s="218"/>
    </row>
    <row r="62" customFormat="false" ht="15.75" hidden="false" customHeight="true" outlineLevel="0" collapsed="false">
      <c r="A62" s="218"/>
      <c r="B62" s="218"/>
      <c r="C62" s="218"/>
      <c r="D62" s="218"/>
      <c r="E62" s="218"/>
      <c r="F62" s="218"/>
      <c r="G62" s="218"/>
      <c r="H62" s="218"/>
      <c r="I62" s="218"/>
    </row>
    <row r="63" customFormat="false" ht="15.75" hidden="false" customHeight="true" outlineLevel="0" collapsed="false">
      <c r="A63" s="218"/>
      <c r="B63" s="218"/>
      <c r="C63" s="218"/>
      <c r="D63" s="218"/>
      <c r="E63" s="218"/>
      <c r="F63" s="218"/>
      <c r="G63" s="218"/>
      <c r="H63" s="218"/>
      <c r="I63" s="218"/>
    </row>
    <row r="64" customFormat="false" ht="15.75" hidden="false" customHeight="true" outlineLevel="0" collapsed="false">
      <c r="A64" s="218"/>
      <c r="B64" s="218"/>
      <c r="C64" s="218"/>
      <c r="D64" s="218"/>
      <c r="E64" s="218"/>
      <c r="F64" s="218"/>
      <c r="G64" s="218"/>
      <c r="H64" s="218"/>
      <c r="I64" s="218"/>
    </row>
    <row r="65" customFormat="false" ht="15.75" hidden="false" customHeight="true" outlineLevel="0" collapsed="false">
      <c r="A65" s="218"/>
      <c r="B65" s="218"/>
      <c r="C65" s="218"/>
      <c r="D65" s="218"/>
      <c r="E65" s="218"/>
      <c r="F65" s="218"/>
      <c r="G65" s="218"/>
      <c r="H65" s="218"/>
      <c r="I65" s="218"/>
    </row>
    <row r="66" customFormat="false" ht="15.75" hidden="false" customHeight="true" outlineLevel="0" collapsed="false">
      <c r="A66" s="218"/>
      <c r="B66" s="218"/>
      <c r="C66" s="218"/>
      <c r="D66" s="218"/>
      <c r="E66" s="218"/>
      <c r="F66" s="218"/>
      <c r="G66" s="218"/>
      <c r="H66" s="218"/>
      <c r="I66" s="218"/>
    </row>
    <row r="67" customFormat="false" ht="15.75" hidden="false" customHeight="true" outlineLevel="0" collapsed="false">
      <c r="A67" s="218"/>
      <c r="B67" s="218"/>
      <c r="C67" s="218"/>
      <c r="D67" s="218"/>
      <c r="E67" s="218"/>
      <c r="F67" s="218"/>
      <c r="G67" s="218"/>
      <c r="H67" s="218"/>
      <c r="I67" s="218"/>
    </row>
    <row r="68" customFormat="false" ht="15.75" hidden="false" customHeight="true" outlineLevel="0" collapsed="false">
      <c r="A68" s="218"/>
      <c r="B68" s="218"/>
      <c r="C68" s="218"/>
      <c r="D68" s="218"/>
      <c r="E68" s="218"/>
      <c r="F68" s="218"/>
      <c r="G68" s="218"/>
      <c r="H68" s="218"/>
      <c r="I68" s="218"/>
    </row>
    <row r="69" customFormat="false" ht="15.75" hidden="false" customHeight="true" outlineLevel="0" collapsed="false">
      <c r="A69" s="218"/>
      <c r="B69" s="218"/>
      <c r="C69" s="218"/>
      <c r="D69" s="218"/>
      <c r="E69" s="218"/>
      <c r="F69" s="218"/>
      <c r="G69" s="218"/>
      <c r="H69" s="218"/>
      <c r="I69" s="218"/>
    </row>
    <row r="70" customFormat="false" ht="15.75" hidden="false" customHeight="true" outlineLevel="0" collapsed="false">
      <c r="A70" s="218"/>
      <c r="B70" s="218"/>
      <c r="C70" s="218"/>
      <c r="D70" s="218"/>
      <c r="E70" s="218"/>
      <c r="F70" s="218"/>
      <c r="G70" s="218"/>
      <c r="H70" s="218"/>
      <c r="I70" s="218"/>
    </row>
    <row r="71" customFormat="false" ht="15.75" hidden="false" customHeight="true" outlineLevel="0" collapsed="false">
      <c r="A71" s="218"/>
      <c r="B71" s="218"/>
      <c r="C71" s="218"/>
      <c r="D71" s="218"/>
      <c r="E71" s="218"/>
      <c r="F71" s="218"/>
      <c r="G71" s="218"/>
      <c r="H71" s="218"/>
      <c r="I71" s="218"/>
    </row>
    <row r="72" customFormat="false" ht="15.75" hidden="false" customHeight="true" outlineLevel="0" collapsed="false">
      <c r="A72" s="218"/>
      <c r="B72" s="218"/>
      <c r="C72" s="218"/>
      <c r="D72" s="218"/>
      <c r="E72" s="218"/>
      <c r="F72" s="218"/>
      <c r="G72" s="218"/>
      <c r="H72" s="218"/>
      <c r="I72" s="218"/>
    </row>
    <row r="73" customFormat="false" ht="15.75" hidden="false" customHeight="true" outlineLevel="0" collapsed="false">
      <c r="A73" s="218"/>
      <c r="B73" s="218"/>
      <c r="C73" s="218"/>
      <c r="D73" s="218"/>
      <c r="E73" s="218"/>
      <c r="F73" s="218"/>
      <c r="G73" s="218"/>
      <c r="H73" s="218"/>
      <c r="I73" s="218"/>
    </row>
    <row r="74" customFormat="false" ht="15.75" hidden="false" customHeight="true" outlineLevel="0" collapsed="false">
      <c r="A74" s="218"/>
      <c r="B74" s="218"/>
      <c r="C74" s="218"/>
      <c r="D74" s="218"/>
      <c r="E74" s="218"/>
      <c r="F74" s="218"/>
      <c r="G74" s="218"/>
      <c r="H74" s="218"/>
      <c r="I74" s="218"/>
    </row>
    <row r="75" customFormat="false" ht="15.75" hidden="false" customHeight="true" outlineLevel="0" collapsed="false">
      <c r="A75" s="218"/>
      <c r="B75" s="218"/>
      <c r="C75" s="218"/>
      <c r="D75" s="218"/>
      <c r="E75" s="218"/>
      <c r="F75" s="218"/>
      <c r="G75" s="218"/>
      <c r="H75" s="218"/>
      <c r="I75" s="218"/>
    </row>
    <row r="76" customFormat="false" ht="15.75" hidden="false" customHeight="true" outlineLevel="0" collapsed="false">
      <c r="A76" s="218"/>
      <c r="B76" s="218"/>
      <c r="C76" s="218"/>
      <c r="D76" s="218"/>
      <c r="E76" s="218"/>
      <c r="F76" s="218"/>
      <c r="G76" s="218"/>
      <c r="H76" s="218"/>
      <c r="I76" s="218"/>
    </row>
    <row r="77" customFormat="false" ht="15.75" hidden="false" customHeight="true" outlineLevel="0" collapsed="false">
      <c r="A77" s="218"/>
      <c r="B77" s="218"/>
      <c r="C77" s="218"/>
      <c r="D77" s="218"/>
      <c r="E77" s="218"/>
      <c r="F77" s="218"/>
      <c r="G77" s="218"/>
      <c r="H77" s="218"/>
      <c r="I77" s="218"/>
    </row>
    <row r="78" customFormat="false" ht="15.75" hidden="false" customHeight="true" outlineLevel="0" collapsed="false">
      <c r="A78" s="218"/>
      <c r="B78" s="218"/>
      <c r="C78" s="218"/>
      <c r="D78" s="218"/>
      <c r="E78" s="218"/>
      <c r="F78" s="218"/>
      <c r="G78" s="218"/>
      <c r="H78" s="218"/>
      <c r="I78" s="218"/>
    </row>
    <row r="79" customFormat="false" ht="15.75" hidden="false" customHeight="true" outlineLevel="0" collapsed="false">
      <c r="A79" s="218"/>
      <c r="B79" s="218"/>
      <c r="C79" s="218"/>
      <c r="D79" s="218"/>
      <c r="E79" s="218"/>
      <c r="F79" s="218"/>
      <c r="G79" s="218"/>
      <c r="H79" s="218"/>
      <c r="I79" s="218"/>
    </row>
    <row r="80" customFormat="false" ht="15.75" hidden="false" customHeight="true" outlineLevel="0" collapsed="false">
      <c r="A80" s="218"/>
      <c r="B80" s="218"/>
      <c r="C80" s="218"/>
      <c r="D80" s="218"/>
      <c r="E80" s="218"/>
      <c r="F80" s="218"/>
      <c r="G80" s="218"/>
      <c r="H80" s="218"/>
      <c r="I80" s="218"/>
    </row>
    <row r="81" customFormat="false" ht="15.75" hidden="false" customHeight="true" outlineLevel="0" collapsed="false">
      <c r="A81" s="218"/>
      <c r="B81" s="218"/>
      <c r="C81" s="218"/>
      <c r="D81" s="218"/>
      <c r="E81" s="218"/>
      <c r="F81" s="218"/>
      <c r="G81" s="218"/>
      <c r="H81" s="218"/>
      <c r="I81" s="218"/>
    </row>
    <row r="82" customFormat="false" ht="15.75" hidden="false" customHeight="true" outlineLevel="0" collapsed="false">
      <c r="A82" s="218"/>
      <c r="B82" s="218"/>
      <c r="C82" s="218"/>
      <c r="D82" s="218"/>
      <c r="E82" s="218"/>
      <c r="F82" s="218"/>
      <c r="G82" s="218"/>
      <c r="H82" s="218"/>
      <c r="I82" s="218"/>
    </row>
    <row r="83" customFormat="false" ht="15.75" hidden="false" customHeight="true" outlineLevel="0" collapsed="false">
      <c r="A83" s="218"/>
      <c r="B83" s="218"/>
      <c r="C83" s="218"/>
      <c r="D83" s="218"/>
      <c r="E83" s="218"/>
      <c r="F83" s="218"/>
      <c r="G83" s="218"/>
      <c r="H83" s="218"/>
      <c r="I83" s="218"/>
    </row>
    <row r="84" customFormat="false" ht="15.75" hidden="false" customHeight="true" outlineLevel="0" collapsed="false">
      <c r="A84" s="218"/>
      <c r="B84" s="218"/>
      <c r="C84" s="218"/>
      <c r="D84" s="218"/>
      <c r="E84" s="218"/>
      <c r="F84" s="218"/>
      <c r="G84" s="218"/>
      <c r="H84" s="218"/>
      <c r="I84" s="218"/>
    </row>
    <row r="85" customFormat="false" ht="15.75" hidden="false" customHeight="true" outlineLevel="0" collapsed="false">
      <c r="A85" s="218"/>
      <c r="B85" s="218"/>
      <c r="C85" s="218"/>
      <c r="D85" s="218"/>
      <c r="E85" s="218"/>
      <c r="F85" s="218"/>
      <c r="G85" s="218"/>
      <c r="H85" s="218"/>
      <c r="I85" s="218"/>
    </row>
    <row r="86" customFormat="false" ht="15.75" hidden="false" customHeight="true" outlineLevel="0" collapsed="false">
      <c r="A86" s="218"/>
      <c r="B86" s="218"/>
      <c r="C86" s="218"/>
      <c r="D86" s="218"/>
      <c r="E86" s="218"/>
      <c r="F86" s="218"/>
      <c r="G86" s="218"/>
      <c r="H86" s="218"/>
      <c r="I86" s="218"/>
    </row>
    <row r="87" customFormat="false" ht="15.75" hidden="false" customHeight="true" outlineLevel="0" collapsed="false">
      <c r="A87" s="218"/>
      <c r="B87" s="218"/>
      <c r="C87" s="218"/>
      <c r="D87" s="218"/>
      <c r="E87" s="218"/>
      <c r="F87" s="218"/>
      <c r="G87" s="218"/>
      <c r="H87" s="218"/>
      <c r="I87" s="218"/>
    </row>
    <row r="88" customFormat="false" ht="15.75" hidden="false" customHeight="true" outlineLevel="0" collapsed="false">
      <c r="A88" s="218"/>
      <c r="B88" s="218"/>
      <c r="C88" s="218"/>
      <c r="D88" s="218"/>
      <c r="E88" s="218"/>
      <c r="F88" s="218"/>
      <c r="G88" s="218"/>
      <c r="H88" s="218"/>
      <c r="I88" s="218"/>
    </row>
    <row r="89" customFormat="false" ht="15.75" hidden="false" customHeight="true" outlineLevel="0" collapsed="false">
      <c r="A89" s="218"/>
      <c r="B89" s="218"/>
      <c r="C89" s="218"/>
      <c r="D89" s="218"/>
      <c r="E89" s="218"/>
      <c r="F89" s="218"/>
      <c r="G89" s="218"/>
      <c r="H89" s="218"/>
      <c r="I89" s="218"/>
    </row>
    <row r="90" customFormat="false" ht="15.75" hidden="false" customHeight="true" outlineLevel="0" collapsed="false">
      <c r="A90" s="218"/>
      <c r="B90" s="218"/>
      <c r="C90" s="218"/>
      <c r="D90" s="218"/>
      <c r="E90" s="218"/>
      <c r="F90" s="218"/>
      <c r="G90" s="218"/>
      <c r="H90" s="218"/>
      <c r="I90" s="218"/>
    </row>
    <row r="91" customFormat="false" ht="15.75" hidden="false" customHeight="true" outlineLevel="0" collapsed="false">
      <c r="A91" s="218"/>
      <c r="B91" s="218"/>
      <c r="C91" s="218"/>
      <c r="D91" s="218"/>
      <c r="E91" s="218"/>
      <c r="F91" s="218"/>
      <c r="G91" s="218"/>
      <c r="H91" s="218"/>
      <c r="I91" s="218"/>
    </row>
    <row r="92" customFormat="false" ht="15.75" hidden="false" customHeight="true" outlineLevel="0" collapsed="false">
      <c r="A92" s="218"/>
      <c r="B92" s="218"/>
      <c r="C92" s="218"/>
      <c r="D92" s="218"/>
      <c r="E92" s="218"/>
      <c r="F92" s="218"/>
      <c r="G92" s="218"/>
      <c r="H92" s="218"/>
      <c r="I92" s="218"/>
    </row>
    <row r="93" customFormat="false" ht="15.75" hidden="false" customHeight="true" outlineLevel="0" collapsed="false">
      <c r="A93" s="218"/>
      <c r="B93" s="218"/>
      <c r="C93" s="218"/>
      <c r="D93" s="218"/>
      <c r="E93" s="218"/>
      <c r="F93" s="218"/>
      <c r="G93" s="218"/>
      <c r="H93" s="218"/>
      <c r="I93" s="218"/>
    </row>
    <row r="94" customFormat="false" ht="15.75" hidden="false" customHeight="true" outlineLevel="0" collapsed="false">
      <c r="A94" s="218"/>
      <c r="B94" s="218"/>
      <c r="C94" s="218"/>
      <c r="D94" s="218"/>
      <c r="E94" s="218"/>
      <c r="F94" s="218"/>
      <c r="G94" s="218"/>
      <c r="H94" s="218"/>
      <c r="I94" s="218"/>
    </row>
    <row r="95" customFormat="false" ht="15.75" hidden="false" customHeight="true" outlineLevel="0" collapsed="false">
      <c r="A95" s="218"/>
      <c r="B95" s="218"/>
      <c r="C95" s="218"/>
      <c r="D95" s="218"/>
      <c r="E95" s="218"/>
      <c r="F95" s="218"/>
      <c r="G95" s="218"/>
      <c r="H95" s="218"/>
      <c r="I95" s="218"/>
    </row>
    <row r="96" customFormat="false" ht="15.75" hidden="false" customHeight="true" outlineLevel="0" collapsed="false">
      <c r="A96" s="218"/>
      <c r="B96" s="218"/>
      <c r="C96" s="218"/>
      <c r="D96" s="218"/>
      <c r="E96" s="218"/>
      <c r="F96" s="218"/>
      <c r="G96" s="218"/>
      <c r="H96" s="218"/>
      <c r="I96" s="218"/>
    </row>
    <row r="97" customFormat="false" ht="15.75" hidden="false" customHeight="true" outlineLevel="0" collapsed="false">
      <c r="A97" s="218"/>
      <c r="B97" s="218"/>
      <c r="C97" s="218"/>
      <c r="D97" s="218"/>
      <c r="E97" s="218"/>
      <c r="F97" s="218"/>
      <c r="G97" s="218"/>
      <c r="H97" s="218"/>
      <c r="I97" s="218"/>
    </row>
    <row r="98" customFormat="false" ht="15.75" hidden="false" customHeight="true" outlineLevel="0" collapsed="false">
      <c r="A98" s="218"/>
      <c r="B98" s="218"/>
      <c r="C98" s="218"/>
      <c r="D98" s="218"/>
      <c r="E98" s="218"/>
      <c r="F98" s="218"/>
      <c r="G98" s="218"/>
      <c r="H98" s="218"/>
      <c r="I98" s="218"/>
    </row>
    <row r="99" customFormat="false" ht="15.75" hidden="false" customHeight="true" outlineLevel="0" collapsed="false">
      <c r="A99" s="218"/>
      <c r="B99" s="218"/>
      <c r="C99" s="218"/>
      <c r="D99" s="218"/>
      <c r="E99" s="218"/>
      <c r="F99" s="218"/>
      <c r="G99" s="218"/>
      <c r="H99" s="218"/>
      <c r="I99" s="218"/>
    </row>
    <row r="100" customFormat="false" ht="15.75" hidden="false" customHeight="true" outlineLevel="0" collapsed="false">
      <c r="A100" s="218"/>
      <c r="B100" s="218"/>
      <c r="C100" s="218"/>
      <c r="D100" s="218"/>
      <c r="E100" s="218"/>
      <c r="F100" s="218"/>
      <c r="G100" s="218"/>
      <c r="H100" s="218"/>
      <c r="I100" s="218"/>
    </row>
    <row r="101" customFormat="false" ht="15.75" hidden="false" customHeight="true" outlineLevel="0" collapsed="false">
      <c r="A101" s="218"/>
      <c r="B101" s="218"/>
      <c r="C101" s="218"/>
      <c r="D101" s="218"/>
      <c r="E101" s="218"/>
      <c r="F101" s="218"/>
      <c r="G101" s="218"/>
      <c r="H101" s="218"/>
      <c r="I101" s="218"/>
    </row>
    <row r="102" customFormat="false" ht="15.75" hidden="false" customHeight="true" outlineLevel="0" collapsed="false">
      <c r="A102" s="218"/>
      <c r="B102" s="218"/>
      <c r="C102" s="218"/>
      <c r="D102" s="218"/>
      <c r="E102" s="218"/>
      <c r="F102" s="218"/>
      <c r="G102" s="218"/>
      <c r="H102" s="218"/>
      <c r="I102" s="218"/>
    </row>
    <row r="103" customFormat="false" ht="15.75" hidden="false" customHeight="true" outlineLevel="0" collapsed="false">
      <c r="A103" s="218"/>
      <c r="B103" s="218"/>
      <c r="C103" s="218"/>
      <c r="D103" s="218"/>
      <c r="E103" s="218"/>
      <c r="F103" s="218"/>
      <c r="G103" s="218"/>
      <c r="H103" s="218"/>
      <c r="I103" s="218"/>
    </row>
    <row r="104" customFormat="false" ht="15.75" hidden="false" customHeight="true" outlineLevel="0" collapsed="false">
      <c r="A104" s="218"/>
      <c r="B104" s="218"/>
      <c r="C104" s="218"/>
      <c r="D104" s="218"/>
      <c r="E104" s="218"/>
      <c r="F104" s="218"/>
      <c r="G104" s="218"/>
      <c r="H104" s="218"/>
      <c r="I104" s="218"/>
    </row>
    <row r="105" customFormat="false" ht="15.75" hidden="false" customHeight="true" outlineLevel="0" collapsed="false">
      <c r="A105" s="218"/>
      <c r="B105" s="218"/>
      <c r="C105" s="218"/>
      <c r="D105" s="218"/>
      <c r="E105" s="218"/>
      <c r="F105" s="218"/>
      <c r="G105" s="218"/>
      <c r="H105" s="218"/>
      <c r="I105" s="218"/>
    </row>
    <row r="106" customFormat="false" ht="15.75" hidden="false" customHeight="true" outlineLevel="0" collapsed="false">
      <c r="A106" s="218"/>
      <c r="B106" s="218"/>
      <c r="C106" s="218"/>
      <c r="D106" s="218"/>
      <c r="E106" s="218"/>
      <c r="F106" s="218"/>
      <c r="G106" s="218"/>
      <c r="H106" s="218"/>
      <c r="I106" s="218"/>
    </row>
    <row r="107" customFormat="false" ht="15.75" hidden="false" customHeight="true" outlineLevel="0" collapsed="false">
      <c r="A107" s="218"/>
      <c r="B107" s="218"/>
      <c r="C107" s="218"/>
      <c r="D107" s="218"/>
      <c r="E107" s="218"/>
      <c r="F107" s="218"/>
      <c r="G107" s="218"/>
      <c r="H107" s="218"/>
      <c r="I107" s="218"/>
    </row>
    <row r="108" customFormat="false" ht="15.75" hidden="false" customHeight="true" outlineLevel="0" collapsed="false">
      <c r="A108" s="218"/>
      <c r="B108" s="218"/>
      <c r="C108" s="218"/>
      <c r="D108" s="218"/>
      <c r="E108" s="218"/>
      <c r="F108" s="218"/>
      <c r="G108" s="218"/>
      <c r="H108" s="218"/>
      <c r="I108" s="218"/>
    </row>
    <row r="109" customFormat="false" ht="15.75" hidden="false" customHeight="true" outlineLevel="0" collapsed="false">
      <c r="A109" s="218"/>
      <c r="B109" s="218"/>
      <c r="C109" s="218"/>
      <c r="D109" s="218"/>
      <c r="E109" s="218"/>
      <c r="F109" s="218"/>
      <c r="G109" s="218"/>
      <c r="H109" s="218"/>
      <c r="I109" s="218"/>
    </row>
    <row r="110" customFormat="false" ht="15.75" hidden="false" customHeight="true" outlineLevel="0" collapsed="false">
      <c r="A110" s="218"/>
      <c r="B110" s="218"/>
      <c r="C110" s="218"/>
      <c r="D110" s="218"/>
      <c r="E110" s="218"/>
      <c r="F110" s="218"/>
      <c r="G110" s="218"/>
      <c r="H110" s="218"/>
      <c r="I110" s="218"/>
    </row>
    <row r="111" customFormat="false" ht="15.75" hidden="false" customHeight="true" outlineLevel="0" collapsed="false">
      <c r="A111" s="218"/>
      <c r="B111" s="218"/>
      <c r="C111" s="218"/>
      <c r="D111" s="218"/>
      <c r="E111" s="218"/>
      <c r="F111" s="218"/>
      <c r="G111" s="218"/>
      <c r="H111" s="218"/>
      <c r="I111" s="218"/>
    </row>
    <row r="112" customFormat="false" ht="15.75" hidden="false" customHeight="true" outlineLevel="0" collapsed="false">
      <c r="A112" s="218"/>
      <c r="B112" s="218"/>
      <c r="C112" s="218"/>
      <c r="D112" s="218"/>
      <c r="E112" s="218"/>
      <c r="F112" s="218"/>
      <c r="G112" s="218"/>
      <c r="H112" s="218"/>
      <c r="I112" s="218"/>
    </row>
    <row r="113" customFormat="false" ht="15.75" hidden="false" customHeight="true" outlineLevel="0" collapsed="false">
      <c r="A113" s="218"/>
      <c r="B113" s="218"/>
      <c r="C113" s="218"/>
      <c r="D113" s="218"/>
      <c r="E113" s="218"/>
      <c r="F113" s="218"/>
      <c r="G113" s="218"/>
      <c r="H113" s="218"/>
      <c r="I113" s="218"/>
    </row>
    <row r="114" customFormat="false" ht="15.75" hidden="false" customHeight="true" outlineLevel="0" collapsed="false">
      <c r="A114" s="218"/>
      <c r="B114" s="218"/>
      <c r="C114" s="218"/>
      <c r="D114" s="218"/>
      <c r="E114" s="218"/>
      <c r="F114" s="218"/>
      <c r="G114" s="218"/>
      <c r="H114" s="218"/>
      <c r="I114" s="218"/>
    </row>
    <row r="115" customFormat="false" ht="15.75" hidden="false" customHeight="true" outlineLevel="0" collapsed="false">
      <c r="A115" s="218"/>
      <c r="B115" s="218"/>
      <c r="C115" s="218"/>
      <c r="D115" s="218"/>
      <c r="E115" s="218"/>
      <c r="F115" s="218"/>
      <c r="G115" s="218"/>
      <c r="H115" s="218"/>
      <c r="I115" s="218"/>
    </row>
    <row r="116" customFormat="false" ht="15.75" hidden="false" customHeight="true" outlineLevel="0" collapsed="false">
      <c r="A116" s="218"/>
      <c r="B116" s="218"/>
      <c r="C116" s="218"/>
      <c r="D116" s="218"/>
      <c r="E116" s="218"/>
      <c r="F116" s="218"/>
      <c r="G116" s="218"/>
      <c r="H116" s="218"/>
      <c r="I116" s="218"/>
    </row>
    <row r="117" customFormat="false" ht="15.75" hidden="false" customHeight="true" outlineLevel="0" collapsed="false">
      <c r="A117" s="218"/>
      <c r="B117" s="218"/>
      <c r="C117" s="218"/>
      <c r="D117" s="218"/>
      <c r="E117" s="218"/>
      <c r="F117" s="218"/>
      <c r="G117" s="218"/>
      <c r="H117" s="218"/>
      <c r="I117" s="218"/>
    </row>
    <row r="118" customFormat="false" ht="15.75" hidden="false" customHeight="true" outlineLevel="0" collapsed="false">
      <c r="A118" s="218"/>
      <c r="B118" s="218"/>
      <c r="C118" s="218"/>
      <c r="D118" s="218"/>
      <c r="E118" s="218"/>
      <c r="F118" s="218"/>
      <c r="G118" s="218"/>
      <c r="H118" s="218"/>
      <c r="I118" s="218"/>
    </row>
    <row r="119" customFormat="false" ht="15.75" hidden="false" customHeight="true" outlineLevel="0" collapsed="false">
      <c r="A119" s="218"/>
      <c r="B119" s="218"/>
      <c r="C119" s="218"/>
      <c r="D119" s="218"/>
      <c r="E119" s="218"/>
      <c r="F119" s="218"/>
      <c r="G119" s="218"/>
      <c r="H119" s="218"/>
      <c r="I119" s="218"/>
    </row>
    <row r="120" customFormat="false" ht="15.75" hidden="false" customHeight="true" outlineLevel="0" collapsed="false">
      <c r="A120" s="218"/>
      <c r="B120" s="218"/>
      <c r="C120" s="218"/>
      <c r="D120" s="218"/>
      <c r="E120" s="218"/>
      <c r="F120" s="218"/>
      <c r="G120" s="218"/>
      <c r="H120" s="218"/>
      <c r="I120" s="218"/>
    </row>
    <row r="121" customFormat="false" ht="15.75" hidden="false" customHeight="true" outlineLevel="0" collapsed="false">
      <c r="A121" s="218"/>
      <c r="B121" s="218"/>
      <c r="C121" s="218"/>
      <c r="D121" s="218"/>
      <c r="E121" s="218"/>
      <c r="F121" s="218"/>
      <c r="G121" s="218"/>
      <c r="H121" s="218"/>
      <c r="I121" s="218"/>
    </row>
    <row r="122" customFormat="false" ht="15.75" hidden="false" customHeight="true" outlineLevel="0" collapsed="false">
      <c r="A122" s="218"/>
      <c r="B122" s="218"/>
      <c r="C122" s="218"/>
      <c r="D122" s="218"/>
      <c r="E122" s="218"/>
      <c r="F122" s="218"/>
      <c r="G122" s="218"/>
      <c r="H122" s="218"/>
      <c r="I122" s="218"/>
    </row>
    <row r="123" customFormat="false" ht="15.75" hidden="false" customHeight="true" outlineLevel="0" collapsed="false">
      <c r="A123" s="218"/>
      <c r="B123" s="218"/>
      <c r="C123" s="218"/>
      <c r="D123" s="218"/>
      <c r="E123" s="218"/>
      <c r="F123" s="218"/>
      <c r="G123" s="218"/>
      <c r="H123" s="218"/>
      <c r="I123" s="218"/>
    </row>
    <row r="124" customFormat="false" ht="15.75" hidden="false" customHeight="true" outlineLevel="0" collapsed="false">
      <c r="A124" s="218"/>
      <c r="B124" s="218"/>
      <c r="C124" s="218"/>
      <c r="D124" s="218"/>
      <c r="E124" s="218"/>
      <c r="F124" s="218"/>
      <c r="G124" s="218"/>
      <c r="H124" s="218"/>
      <c r="I124" s="218"/>
    </row>
    <row r="125" customFormat="false" ht="15.75" hidden="false" customHeight="true" outlineLevel="0" collapsed="false">
      <c r="A125" s="218"/>
      <c r="B125" s="218"/>
      <c r="C125" s="218"/>
      <c r="D125" s="218"/>
      <c r="E125" s="218"/>
      <c r="F125" s="218"/>
      <c r="G125" s="218"/>
      <c r="H125" s="218"/>
      <c r="I125" s="218"/>
    </row>
    <row r="126" customFormat="false" ht="15.75" hidden="false" customHeight="true" outlineLevel="0" collapsed="false">
      <c r="A126" s="218"/>
      <c r="B126" s="218"/>
      <c r="C126" s="218"/>
      <c r="D126" s="218"/>
      <c r="E126" s="218"/>
      <c r="F126" s="218"/>
      <c r="G126" s="218"/>
      <c r="H126" s="218"/>
      <c r="I126" s="218"/>
    </row>
    <row r="127" customFormat="false" ht="15.75" hidden="false" customHeight="true" outlineLevel="0" collapsed="false">
      <c r="A127" s="218"/>
      <c r="B127" s="218"/>
      <c r="C127" s="218"/>
      <c r="D127" s="218"/>
      <c r="E127" s="218"/>
      <c r="F127" s="218"/>
      <c r="G127" s="218"/>
      <c r="H127" s="218"/>
      <c r="I127" s="218"/>
    </row>
    <row r="128" customFormat="false" ht="15.75" hidden="false" customHeight="true" outlineLevel="0" collapsed="false">
      <c r="A128" s="218"/>
      <c r="B128" s="218"/>
      <c r="C128" s="218"/>
      <c r="D128" s="218"/>
      <c r="E128" s="218"/>
      <c r="F128" s="218"/>
      <c r="G128" s="218"/>
      <c r="H128" s="218"/>
      <c r="I128" s="218"/>
    </row>
    <row r="129" customFormat="false" ht="15.75" hidden="false" customHeight="true" outlineLevel="0" collapsed="false">
      <c r="A129" s="218"/>
      <c r="B129" s="218"/>
      <c r="C129" s="218"/>
      <c r="D129" s="218"/>
      <c r="E129" s="218"/>
      <c r="F129" s="218"/>
      <c r="G129" s="218"/>
      <c r="H129" s="218"/>
      <c r="I129" s="218"/>
    </row>
    <row r="130" customFormat="false" ht="15.75" hidden="false" customHeight="true" outlineLevel="0" collapsed="false">
      <c r="A130" s="218"/>
      <c r="B130" s="218"/>
      <c r="C130" s="218"/>
      <c r="D130" s="218"/>
      <c r="E130" s="218"/>
      <c r="F130" s="218"/>
      <c r="G130" s="218"/>
      <c r="H130" s="218"/>
      <c r="I130" s="218"/>
    </row>
    <row r="131" customFormat="false" ht="15.75" hidden="false" customHeight="true" outlineLevel="0" collapsed="false">
      <c r="A131" s="218"/>
      <c r="B131" s="218"/>
      <c r="C131" s="218"/>
      <c r="D131" s="218"/>
      <c r="E131" s="218"/>
      <c r="F131" s="218"/>
      <c r="G131" s="218"/>
      <c r="H131" s="218"/>
      <c r="I131" s="218"/>
    </row>
    <row r="132" customFormat="false" ht="15.75" hidden="false" customHeight="true" outlineLevel="0" collapsed="false">
      <c r="A132" s="218"/>
      <c r="B132" s="218"/>
      <c r="C132" s="218"/>
      <c r="D132" s="218"/>
      <c r="E132" s="218"/>
      <c r="F132" s="218"/>
      <c r="G132" s="218"/>
      <c r="H132" s="218"/>
      <c r="I132" s="218"/>
    </row>
    <row r="133" customFormat="false" ht="15.75" hidden="false" customHeight="true" outlineLevel="0" collapsed="false">
      <c r="A133" s="218"/>
      <c r="B133" s="218"/>
      <c r="C133" s="218"/>
      <c r="D133" s="218"/>
      <c r="E133" s="218"/>
      <c r="F133" s="218"/>
      <c r="G133" s="218"/>
      <c r="H133" s="218"/>
      <c r="I133" s="218"/>
    </row>
    <row r="134" customFormat="false" ht="15.75" hidden="false" customHeight="true" outlineLevel="0" collapsed="false">
      <c r="A134" s="218"/>
      <c r="B134" s="218"/>
      <c r="C134" s="218"/>
      <c r="D134" s="218"/>
      <c r="E134" s="218"/>
      <c r="F134" s="218"/>
      <c r="G134" s="218"/>
      <c r="H134" s="218"/>
      <c r="I134" s="218"/>
    </row>
    <row r="135" customFormat="false" ht="15.75" hidden="false" customHeight="true" outlineLevel="0" collapsed="false">
      <c r="A135" s="218"/>
      <c r="B135" s="218"/>
      <c r="C135" s="218"/>
      <c r="D135" s="218"/>
      <c r="E135" s="218"/>
      <c r="F135" s="218"/>
      <c r="G135" s="218"/>
      <c r="H135" s="218"/>
      <c r="I135" s="218"/>
    </row>
    <row r="136" customFormat="false" ht="15.75" hidden="false" customHeight="true" outlineLevel="0" collapsed="false">
      <c r="A136" s="218"/>
      <c r="B136" s="218"/>
      <c r="C136" s="218"/>
      <c r="D136" s="218"/>
      <c r="E136" s="218"/>
      <c r="F136" s="218"/>
      <c r="G136" s="218"/>
      <c r="H136" s="218"/>
      <c r="I136" s="218"/>
    </row>
    <row r="137" customFormat="false" ht="15.75" hidden="false" customHeight="true" outlineLevel="0" collapsed="false">
      <c r="A137" s="218"/>
      <c r="B137" s="218"/>
      <c r="C137" s="218"/>
      <c r="D137" s="218"/>
      <c r="E137" s="218"/>
      <c r="F137" s="218"/>
      <c r="G137" s="218"/>
      <c r="H137" s="218"/>
      <c r="I137" s="218"/>
    </row>
    <row r="138" customFormat="false" ht="15.75" hidden="false" customHeight="true" outlineLevel="0" collapsed="false">
      <c r="A138" s="218"/>
      <c r="B138" s="218"/>
      <c r="C138" s="218"/>
      <c r="D138" s="218"/>
      <c r="E138" s="218"/>
      <c r="F138" s="218"/>
      <c r="G138" s="218"/>
      <c r="H138" s="218"/>
      <c r="I138" s="218"/>
    </row>
    <row r="139" customFormat="false" ht="15.75" hidden="false" customHeight="true" outlineLevel="0" collapsed="false">
      <c r="A139" s="218"/>
      <c r="B139" s="218"/>
      <c r="C139" s="218"/>
      <c r="D139" s="218"/>
      <c r="E139" s="218"/>
      <c r="F139" s="218"/>
      <c r="G139" s="218"/>
      <c r="H139" s="218"/>
      <c r="I139" s="218"/>
    </row>
    <row r="140" customFormat="false" ht="15.75" hidden="false" customHeight="true" outlineLevel="0" collapsed="false">
      <c r="A140" s="218"/>
      <c r="B140" s="218"/>
      <c r="C140" s="218"/>
      <c r="D140" s="218"/>
      <c r="E140" s="218"/>
      <c r="F140" s="218"/>
      <c r="G140" s="218"/>
      <c r="H140" s="218"/>
      <c r="I140" s="218"/>
    </row>
    <row r="141" customFormat="false" ht="15.75" hidden="false" customHeight="true" outlineLevel="0" collapsed="false">
      <c r="A141" s="218"/>
      <c r="B141" s="218"/>
      <c r="C141" s="218"/>
      <c r="D141" s="218"/>
      <c r="E141" s="218"/>
      <c r="F141" s="218"/>
      <c r="G141" s="218"/>
      <c r="H141" s="218"/>
      <c r="I141" s="218"/>
    </row>
    <row r="142" customFormat="false" ht="15.75" hidden="false" customHeight="true" outlineLevel="0" collapsed="false">
      <c r="A142" s="218"/>
      <c r="B142" s="218"/>
      <c r="C142" s="218"/>
      <c r="D142" s="218"/>
      <c r="E142" s="218"/>
      <c r="F142" s="218"/>
      <c r="G142" s="218"/>
      <c r="H142" s="218"/>
      <c r="I142" s="218"/>
    </row>
    <row r="143" customFormat="false" ht="15.75" hidden="false" customHeight="true" outlineLevel="0" collapsed="false">
      <c r="A143" s="218"/>
      <c r="B143" s="218"/>
      <c r="C143" s="218"/>
      <c r="D143" s="218"/>
      <c r="E143" s="218"/>
      <c r="F143" s="218"/>
      <c r="G143" s="218"/>
      <c r="H143" s="218"/>
      <c r="I143" s="218"/>
    </row>
    <row r="144" customFormat="false" ht="15.75" hidden="false" customHeight="true" outlineLevel="0" collapsed="false">
      <c r="A144" s="218"/>
      <c r="B144" s="218"/>
      <c r="C144" s="218"/>
      <c r="D144" s="218"/>
      <c r="E144" s="218"/>
      <c r="F144" s="218"/>
      <c r="G144" s="218"/>
      <c r="H144" s="218"/>
      <c r="I144" s="218"/>
    </row>
    <row r="145" customFormat="false" ht="15.75" hidden="false" customHeight="true" outlineLevel="0" collapsed="false">
      <c r="A145" s="218"/>
      <c r="B145" s="218"/>
      <c r="C145" s="218"/>
      <c r="D145" s="218"/>
      <c r="E145" s="218"/>
      <c r="F145" s="218"/>
      <c r="G145" s="218"/>
      <c r="H145" s="218"/>
      <c r="I145" s="218"/>
    </row>
    <row r="146" customFormat="false" ht="15.75" hidden="false" customHeight="true" outlineLevel="0" collapsed="false">
      <c r="A146" s="218"/>
      <c r="B146" s="218"/>
      <c r="C146" s="218"/>
      <c r="D146" s="218"/>
      <c r="E146" s="218"/>
      <c r="F146" s="218"/>
      <c r="G146" s="218"/>
      <c r="H146" s="218"/>
      <c r="I146" s="218"/>
    </row>
    <row r="147" customFormat="false" ht="15.75" hidden="false" customHeight="true" outlineLevel="0" collapsed="false">
      <c r="A147" s="218"/>
      <c r="B147" s="218"/>
      <c r="C147" s="218"/>
      <c r="D147" s="218"/>
      <c r="E147" s="218"/>
      <c r="F147" s="218"/>
      <c r="G147" s="218"/>
      <c r="H147" s="218"/>
      <c r="I147" s="218"/>
    </row>
    <row r="148" customFormat="false" ht="15.75" hidden="false" customHeight="true" outlineLevel="0" collapsed="false">
      <c r="A148" s="218"/>
      <c r="B148" s="218"/>
      <c r="C148" s="218"/>
      <c r="D148" s="218"/>
      <c r="E148" s="218"/>
      <c r="F148" s="218"/>
      <c r="G148" s="218"/>
      <c r="H148" s="218"/>
      <c r="I148" s="218"/>
    </row>
    <row r="149" customFormat="false" ht="15.75" hidden="false" customHeight="true" outlineLevel="0" collapsed="false">
      <c r="A149" s="218"/>
      <c r="B149" s="218"/>
      <c r="C149" s="218"/>
      <c r="D149" s="218"/>
      <c r="E149" s="218"/>
      <c r="F149" s="218"/>
      <c r="G149" s="218"/>
      <c r="H149" s="218"/>
      <c r="I149" s="218"/>
    </row>
    <row r="150" customFormat="false" ht="15.75" hidden="false" customHeight="true" outlineLevel="0" collapsed="false">
      <c r="A150" s="218"/>
      <c r="B150" s="218"/>
      <c r="C150" s="218"/>
      <c r="D150" s="218"/>
      <c r="E150" s="218"/>
      <c r="F150" s="218"/>
      <c r="G150" s="218"/>
      <c r="H150" s="218"/>
      <c r="I150" s="218"/>
    </row>
    <row r="151" customFormat="false" ht="15.75" hidden="false" customHeight="true" outlineLevel="0" collapsed="false">
      <c r="A151" s="218"/>
      <c r="B151" s="218"/>
      <c r="C151" s="218"/>
      <c r="D151" s="218"/>
      <c r="E151" s="218"/>
      <c r="F151" s="218"/>
      <c r="G151" s="218"/>
      <c r="H151" s="218"/>
      <c r="I151" s="218"/>
    </row>
    <row r="152" customFormat="false" ht="15.75" hidden="false" customHeight="true" outlineLevel="0" collapsed="false">
      <c r="A152" s="218"/>
      <c r="B152" s="218"/>
      <c r="C152" s="218"/>
      <c r="D152" s="218"/>
      <c r="E152" s="218"/>
      <c r="F152" s="218"/>
      <c r="G152" s="218"/>
      <c r="H152" s="218"/>
      <c r="I152" s="218"/>
    </row>
    <row r="153" customFormat="false" ht="15.75" hidden="false" customHeight="true" outlineLevel="0" collapsed="false">
      <c r="A153" s="218"/>
      <c r="B153" s="218"/>
      <c r="C153" s="218"/>
      <c r="D153" s="218"/>
      <c r="E153" s="218"/>
      <c r="F153" s="218"/>
      <c r="G153" s="218"/>
      <c r="H153" s="218"/>
      <c r="I153" s="218"/>
    </row>
    <row r="154" customFormat="false" ht="15.75" hidden="false" customHeight="true" outlineLevel="0" collapsed="false">
      <c r="A154" s="218"/>
      <c r="B154" s="218"/>
      <c r="C154" s="218"/>
      <c r="D154" s="218"/>
      <c r="E154" s="218"/>
      <c r="F154" s="218"/>
      <c r="G154" s="218"/>
      <c r="H154" s="218"/>
      <c r="I154" s="218"/>
    </row>
    <row r="155" customFormat="false" ht="15.75" hidden="false" customHeight="true" outlineLevel="0" collapsed="false">
      <c r="A155" s="218"/>
      <c r="B155" s="218"/>
      <c r="C155" s="218"/>
      <c r="D155" s="218"/>
      <c r="E155" s="218"/>
      <c r="F155" s="218"/>
      <c r="G155" s="218"/>
      <c r="H155" s="218"/>
      <c r="I155" s="218"/>
    </row>
    <row r="156" customFormat="false" ht="15.75" hidden="false" customHeight="true" outlineLevel="0" collapsed="false">
      <c r="A156" s="218"/>
      <c r="B156" s="218"/>
      <c r="C156" s="218"/>
      <c r="D156" s="218"/>
      <c r="E156" s="218"/>
      <c r="F156" s="218"/>
      <c r="G156" s="218"/>
      <c r="H156" s="218"/>
      <c r="I156" s="218"/>
    </row>
    <row r="157" customFormat="false" ht="15.75" hidden="false" customHeight="true" outlineLevel="0" collapsed="false">
      <c r="A157" s="218"/>
      <c r="B157" s="218"/>
      <c r="C157" s="218"/>
      <c r="D157" s="218"/>
      <c r="E157" s="218"/>
      <c r="F157" s="218"/>
      <c r="G157" s="218"/>
      <c r="H157" s="218"/>
      <c r="I157" s="218"/>
    </row>
    <row r="158" customFormat="false" ht="15.75" hidden="false" customHeight="true" outlineLevel="0" collapsed="false">
      <c r="A158" s="218"/>
      <c r="B158" s="218"/>
      <c r="C158" s="218"/>
      <c r="D158" s="218"/>
      <c r="E158" s="218"/>
      <c r="F158" s="218"/>
      <c r="G158" s="218"/>
      <c r="H158" s="218"/>
      <c r="I158" s="218"/>
    </row>
    <row r="159" customFormat="false" ht="15.75" hidden="false" customHeight="true" outlineLevel="0" collapsed="false">
      <c r="A159" s="218"/>
      <c r="B159" s="218"/>
      <c r="C159" s="218"/>
      <c r="D159" s="218"/>
      <c r="E159" s="218"/>
      <c r="F159" s="218"/>
      <c r="G159" s="218"/>
      <c r="H159" s="218"/>
      <c r="I159" s="218"/>
    </row>
    <row r="160" customFormat="false" ht="15.75" hidden="false" customHeight="true" outlineLevel="0" collapsed="false">
      <c r="A160" s="218"/>
      <c r="B160" s="218"/>
      <c r="C160" s="218"/>
      <c r="D160" s="218"/>
      <c r="E160" s="218"/>
      <c r="F160" s="218"/>
      <c r="G160" s="218"/>
      <c r="H160" s="218"/>
      <c r="I160" s="218"/>
    </row>
    <row r="161" customFormat="false" ht="15.75" hidden="false" customHeight="true" outlineLevel="0" collapsed="false">
      <c r="A161" s="218"/>
      <c r="B161" s="218"/>
      <c r="C161" s="218"/>
      <c r="D161" s="218"/>
      <c r="E161" s="218"/>
      <c r="F161" s="218"/>
      <c r="G161" s="218"/>
      <c r="H161" s="218"/>
      <c r="I161" s="218"/>
    </row>
    <row r="162" customFormat="false" ht="15.75" hidden="false" customHeight="true" outlineLevel="0" collapsed="false">
      <c r="A162" s="218"/>
      <c r="B162" s="218"/>
      <c r="C162" s="218"/>
      <c r="D162" s="218"/>
      <c r="E162" s="218"/>
      <c r="F162" s="218"/>
      <c r="G162" s="218"/>
      <c r="H162" s="218"/>
      <c r="I162" s="218"/>
    </row>
    <row r="163" customFormat="false" ht="15.75" hidden="false" customHeight="true" outlineLevel="0" collapsed="false">
      <c r="A163" s="218"/>
      <c r="B163" s="218"/>
      <c r="C163" s="218"/>
      <c r="D163" s="218"/>
      <c r="E163" s="218"/>
      <c r="F163" s="218"/>
      <c r="G163" s="218"/>
      <c r="H163" s="218"/>
      <c r="I163" s="218"/>
    </row>
    <row r="164" customFormat="false" ht="15.75" hidden="false" customHeight="true" outlineLevel="0" collapsed="false">
      <c r="A164" s="218"/>
      <c r="B164" s="218"/>
      <c r="C164" s="218"/>
      <c r="D164" s="218"/>
      <c r="E164" s="218"/>
      <c r="F164" s="218"/>
      <c r="G164" s="218"/>
      <c r="H164" s="218"/>
      <c r="I164" s="218"/>
    </row>
    <row r="165" customFormat="false" ht="15.75" hidden="false" customHeight="true" outlineLevel="0" collapsed="false">
      <c r="A165" s="218"/>
      <c r="B165" s="218"/>
      <c r="C165" s="218"/>
      <c r="D165" s="218"/>
      <c r="E165" s="218"/>
      <c r="F165" s="218"/>
      <c r="G165" s="218"/>
      <c r="H165" s="218"/>
      <c r="I165" s="218"/>
    </row>
    <row r="166" customFormat="false" ht="15.75" hidden="false" customHeight="true" outlineLevel="0" collapsed="false">
      <c r="A166" s="218"/>
      <c r="B166" s="218"/>
      <c r="C166" s="218"/>
      <c r="D166" s="218"/>
      <c r="E166" s="218"/>
      <c r="F166" s="218"/>
      <c r="G166" s="218"/>
      <c r="H166" s="218"/>
      <c r="I166" s="218"/>
    </row>
    <row r="167" customFormat="false" ht="15.75" hidden="false" customHeight="true" outlineLevel="0" collapsed="false">
      <c r="A167" s="218"/>
      <c r="B167" s="218"/>
      <c r="C167" s="218"/>
      <c r="D167" s="218"/>
      <c r="E167" s="218"/>
      <c r="F167" s="218"/>
      <c r="G167" s="218"/>
      <c r="H167" s="218"/>
      <c r="I167" s="218"/>
    </row>
    <row r="168" customFormat="false" ht="15.75" hidden="false" customHeight="true" outlineLevel="0" collapsed="false">
      <c r="A168" s="218"/>
      <c r="B168" s="218"/>
      <c r="C168" s="218"/>
      <c r="D168" s="218"/>
      <c r="E168" s="218"/>
      <c r="F168" s="218"/>
      <c r="G168" s="218"/>
      <c r="H168" s="218"/>
      <c r="I168" s="218"/>
    </row>
    <row r="169" customFormat="false" ht="15.75" hidden="false" customHeight="true" outlineLevel="0" collapsed="false">
      <c r="A169" s="218"/>
      <c r="B169" s="218"/>
      <c r="C169" s="218"/>
      <c r="D169" s="218"/>
      <c r="E169" s="218"/>
      <c r="F169" s="218"/>
      <c r="G169" s="218"/>
      <c r="H169" s="218"/>
      <c r="I169" s="218"/>
    </row>
    <row r="170" customFormat="false" ht="15.75" hidden="false" customHeight="true" outlineLevel="0" collapsed="false">
      <c r="A170" s="218"/>
      <c r="B170" s="218"/>
      <c r="C170" s="218"/>
      <c r="D170" s="218"/>
      <c r="E170" s="218"/>
      <c r="F170" s="218"/>
      <c r="G170" s="218"/>
      <c r="H170" s="218"/>
      <c r="I170" s="218"/>
    </row>
    <row r="171" customFormat="false" ht="15.75" hidden="false" customHeight="true" outlineLevel="0" collapsed="false">
      <c r="A171" s="218"/>
      <c r="B171" s="218"/>
      <c r="C171" s="218"/>
      <c r="D171" s="218"/>
      <c r="E171" s="218"/>
      <c r="F171" s="218"/>
      <c r="G171" s="218"/>
      <c r="H171" s="218"/>
      <c r="I171" s="218"/>
    </row>
    <row r="172" customFormat="false" ht="15.75" hidden="false" customHeight="true" outlineLevel="0" collapsed="false">
      <c r="A172" s="218"/>
      <c r="B172" s="218"/>
      <c r="C172" s="218"/>
      <c r="D172" s="218"/>
      <c r="E172" s="218"/>
      <c r="F172" s="218"/>
      <c r="G172" s="218"/>
      <c r="H172" s="218"/>
      <c r="I172" s="218"/>
    </row>
    <row r="173" customFormat="false" ht="15.75" hidden="false" customHeight="true" outlineLevel="0" collapsed="false">
      <c r="A173" s="218"/>
      <c r="B173" s="218"/>
      <c r="C173" s="218"/>
      <c r="D173" s="218"/>
      <c r="E173" s="218"/>
      <c r="F173" s="218"/>
      <c r="G173" s="218"/>
      <c r="H173" s="218"/>
      <c r="I173" s="218"/>
    </row>
    <row r="174" customFormat="false" ht="15.75" hidden="false" customHeight="true" outlineLevel="0" collapsed="false">
      <c r="A174" s="218"/>
      <c r="B174" s="218"/>
      <c r="C174" s="218"/>
      <c r="D174" s="218"/>
      <c r="E174" s="218"/>
      <c r="F174" s="218"/>
      <c r="G174" s="218"/>
      <c r="H174" s="218"/>
      <c r="I174" s="218"/>
    </row>
    <row r="175" customFormat="false" ht="15.75" hidden="false" customHeight="true" outlineLevel="0" collapsed="false">
      <c r="A175" s="218"/>
      <c r="B175" s="218"/>
      <c r="C175" s="218"/>
      <c r="D175" s="218"/>
      <c r="E175" s="218"/>
      <c r="F175" s="218"/>
      <c r="G175" s="218"/>
      <c r="H175" s="218"/>
      <c r="I175" s="218"/>
    </row>
    <row r="176" customFormat="false" ht="15.75" hidden="false" customHeight="true" outlineLevel="0" collapsed="false">
      <c r="A176" s="218"/>
      <c r="B176" s="218"/>
      <c r="C176" s="218"/>
      <c r="D176" s="218"/>
      <c r="E176" s="218"/>
      <c r="F176" s="218"/>
      <c r="G176" s="218"/>
      <c r="H176" s="218"/>
      <c r="I176" s="218"/>
    </row>
    <row r="177" customFormat="false" ht="15.75" hidden="false" customHeight="true" outlineLevel="0" collapsed="false">
      <c r="A177" s="218"/>
      <c r="B177" s="218"/>
      <c r="C177" s="218"/>
      <c r="D177" s="218"/>
      <c r="E177" s="218"/>
      <c r="F177" s="218"/>
      <c r="G177" s="218"/>
      <c r="H177" s="218"/>
      <c r="I177" s="218"/>
    </row>
    <row r="178" customFormat="false" ht="15.75" hidden="false" customHeight="true" outlineLevel="0" collapsed="false">
      <c r="A178" s="218"/>
      <c r="B178" s="218"/>
      <c r="C178" s="218"/>
      <c r="D178" s="218"/>
      <c r="E178" s="218"/>
      <c r="F178" s="218"/>
      <c r="G178" s="218"/>
      <c r="H178" s="218"/>
      <c r="I178" s="218"/>
    </row>
    <row r="179" customFormat="false" ht="15.75" hidden="false" customHeight="true" outlineLevel="0" collapsed="false">
      <c r="A179" s="218"/>
      <c r="B179" s="218"/>
      <c r="C179" s="218"/>
      <c r="D179" s="218"/>
      <c r="E179" s="218"/>
      <c r="F179" s="218"/>
      <c r="G179" s="218"/>
      <c r="H179" s="218"/>
      <c r="I179" s="218"/>
    </row>
    <row r="180" customFormat="false" ht="15.75" hidden="false" customHeight="true" outlineLevel="0" collapsed="false">
      <c r="A180" s="218"/>
      <c r="B180" s="218"/>
      <c r="C180" s="218"/>
      <c r="D180" s="218"/>
      <c r="E180" s="218"/>
      <c r="F180" s="218"/>
      <c r="G180" s="218"/>
      <c r="H180" s="218"/>
      <c r="I180" s="218"/>
    </row>
    <row r="181" customFormat="false" ht="15.75" hidden="false" customHeight="true" outlineLevel="0" collapsed="false">
      <c r="A181" s="218"/>
      <c r="B181" s="218"/>
      <c r="C181" s="218"/>
      <c r="D181" s="218"/>
      <c r="E181" s="218"/>
      <c r="F181" s="218"/>
      <c r="G181" s="218"/>
      <c r="H181" s="218"/>
      <c r="I181" s="218"/>
    </row>
    <row r="182" customFormat="false" ht="15.75" hidden="false" customHeight="true" outlineLevel="0" collapsed="false">
      <c r="A182" s="218"/>
      <c r="B182" s="218"/>
      <c r="C182" s="218"/>
      <c r="D182" s="218"/>
      <c r="E182" s="218"/>
      <c r="F182" s="218"/>
      <c r="G182" s="218"/>
      <c r="H182" s="218"/>
      <c r="I182" s="218"/>
    </row>
    <row r="183" customFormat="false" ht="15.75" hidden="false" customHeight="true" outlineLevel="0" collapsed="false">
      <c r="A183" s="218"/>
      <c r="B183" s="218"/>
      <c r="C183" s="218"/>
      <c r="D183" s="218"/>
      <c r="E183" s="218"/>
      <c r="F183" s="218"/>
      <c r="G183" s="218"/>
      <c r="H183" s="218"/>
      <c r="I183" s="218"/>
    </row>
    <row r="184" customFormat="false" ht="15.75" hidden="false" customHeight="true" outlineLevel="0" collapsed="false">
      <c r="A184" s="218"/>
      <c r="B184" s="218"/>
      <c r="C184" s="218"/>
      <c r="D184" s="218"/>
      <c r="E184" s="218"/>
      <c r="F184" s="218"/>
      <c r="G184" s="218"/>
      <c r="H184" s="218"/>
      <c r="I184" s="218"/>
    </row>
    <row r="185" customFormat="false" ht="15.75" hidden="false" customHeight="true" outlineLevel="0" collapsed="false">
      <c r="A185" s="218"/>
      <c r="B185" s="218"/>
      <c r="C185" s="218"/>
      <c r="D185" s="218"/>
      <c r="E185" s="218"/>
      <c r="F185" s="218"/>
      <c r="G185" s="218"/>
      <c r="H185" s="218"/>
      <c r="I185" s="218"/>
    </row>
    <row r="186" customFormat="false" ht="15.75" hidden="false" customHeight="true" outlineLevel="0" collapsed="false">
      <c r="A186" s="218"/>
      <c r="B186" s="218"/>
      <c r="C186" s="218"/>
      <c r="D186" s="218"/>
      <c r="E186" s="218"/>
      <c r="F186" s="218"/>
      <c r="G186" s="218"/>
      <c r="H186" s="218"/>
      <c r="I186" s="218"/>
    </row>
    <row r="187" customFormat="false" ht="15.75" hidden="false" customHeight="true" outlineLevel="0" collapsed="false">
      <c r="A187" s="218"/>
      <c r="B187" s="218"/>
      <c r="C187" s="218"/>
      <c r="D187" s="218"/>
      <c r="E187" s="218"/>
      <c r="F187" s="218"/>
      <c r="G187" s="218"/>
      <c r="H187" s="218"/>
      <c r="I187" s="218"/>
    </row>
    <row r="188" customFormat="false" ht="15.75" hidden="false" customHeight="true" outlineLevel="0" collapsed="false">
      <c r="A188" s="218"/>
      <c r="B188" s="218"/>
      <c r="C188" s="218"/>
      <c r="D188" s="218"/>
      <c r="E188" s="218"/>
      <c r="F188" s="218"/>
      <c r="G188" s="218"/>
      <c r="H188" s="218"/>
      <c r="I188" s="218"/>
    </row>
    <row r="189" customFormat="false" ht="15.75" hidden="false" customHeight="true" outlineLevel="0" collapsed="false">
      <c r="A189" s="218"/>
      <c r="B189" s="218"/>
      <c r="C189" s="218"/>
      <c r="D189" s="218"/>
      <c r="E189" s="218"/>
      <c r="F189" s="218"/>
      <c r="G189" s="218"/>
      <c r="H189" s="218"/>
      <c r="I189" s="218"/>
    </row>
    <row r="190" customFormat="false" ht="15.75" hidden="false" customHeight="true" outlineLevel="0" collapsed="false">
      <c r="A190" s="218"/>
      <c r="B190" s="218"/>
      <c r="C190" s="218"/>
      <c r="D190" s="218"/>
      <c r="E190" s="218"/>
      <c r="F190" s="218"/>
      <c r="G190" s="218"/>
      <c r="H190" s="218"/>
      <c r="I190" s="218"/>
    </row>
    <row r="191" customFormat="false" ht="15.75" hidden="false" customHeight="true" outlineLevel="0" collapsed="false">
      <c r="A191" s="218"/>
      <c r="B191" s="218"/>
      <c r="C191" s="218"/>
      <c r="D191" s="218"/>
      <c r="E191" s="218"/>
      <c r="F191" s="218"/>
      <c r="G191" s="218"/>
      <c r="H191" s="218"/>
      <c r="I191" s="218"/>
    </row>
    <row r="192" customFormat="false" ht="15.75" hidden="false" customHeight="true" outlineLevel="0" collapsed="false">
      <c r="A192" s="218"/>
      <c r="B192" s="218"/>
      <c r="C192" s="218"/>
      <c r="D192" s="218"/>
      <c r="E192" s="218"/>
      <c r="F192" s="218"/>
      <c r="G192" s="218"/>
      <c r="H192" s="218"/>
      <c r="I192" s="218"/>
    </row>
    <row r="193" customFormat="false" ht="15.75" hidden="false" customHeight="true" outlineLevel="0" collapsed="false">
      <c r="A193" s="218"/>
      <c r="B193" s="218"/>
      <c r="C193" s="218"/>
      <c r="D193" s="218"/>
      <c r="E193" s="218"/>
      <c r="F193" s="218"/>
      <c r="G193" s="218"/>
      <c r="H193" s="218"/>
      <c r="I193" s="218"/>
    </row>
    <row r="194" customFormat="false" ht="15.75" hidden="false" customHeight="true" outlineLevel="0" collapsed="false">
      <c r="A194" s="218"/>
      <c r="B194" s="218"/>
      <c r="C194" s="218"/>
      <c r="D194" s="218"/>
      <c r="E194" s="218"/>
      <c r="F194" s="218"/>
      <c r="G194" s="218"/>
      <c r="H194" s="218"/>
      <c r="I194" s="218"/>
    </row>
    <row r="195" customFormat="false" ht="15.75" hidden="false" customHeight="true" outlineLevel="0" collapsed="false">
      <c r="A195" s="218"/>
      <c r="B195" s="218"/>
      <c r="C195" s="218"/>
      <c r="D195" s="218"/>
      <c r="E195" s="218"/>
      <c r="F195" s="218"/>
      <c r="G195" s="218"/>
      <c r="H195" s="218"/>
      <c r="I195" s="218"/>
    </row>
    <row r="196" customFormat="false" ht="15.75" hidden="false" customHeight="true" outlineLevel="0" collapsed="false">
      <c r="A196" s="218"/>
      <c r="B196" s="218"/>
      <c r="C196" s="218"/>
      <c r="D196" s="218"/>
      <c r="E196" s="218"/>
      <c r="F196" s="218"/>
      <c r="G196" s="218"/>
      <c r="H196" s="218"/>
      <c r="I196" s="218"/>
    </row>
    <row r="197" customFormat="false" ht="15.75" hidden="false" customHeight="true" outlineLevel="0" collapsed="false">
      <c r="A197" s="218"/>
      <c r="B197" s="218"/>
      <c r="C197" s="218"/>
      <c r="D197" s="218"/>
      <c r="E197" s="218"/>
      <c r="F197" s="218"/>
      <c r="G197" s="218"/>
      <c r="H197" s="218"/>
      <c r="I197" s="218"/>
    </row>
    <row r="198" customFormat="false" ht="15.75" hidden="false" customHeight="true" outlineLevel="0" collapsed="false">
      <c r="A198" s="218"/>
      <c r="B198" s="218"/>
      <c r="C198" s="218"/>
      <c r="D198" s="218"/>
      <c r="E198" s="218"/>
      <c r="F198" s="218"/>
      <c r="G198" s="218"/>
      <c r="H198" s="218"/>
      <c r="I198" s="218"/>
    </row>
    <row r="199" customFormat="false" ht="15.75" hidden="false" customHeight="true" outlineLevel="0" collapsed="false">
      <c r="A199" s="218"/>
      <c r="B199" s="218"/>
      <c r="C199" s="218"/>
      <c r="D199" s="218"/>
      <c r="E199" s="218"/>
      <c r="F199" s="218"/>
      <c r="G199" s="218"/>
      <c r="H199" s="218"/>
      <c r="I199" s="218"/>
    </row>
    <row r="200" customFormat="false" ht="15.75" hidden="false" customHeight="true" outlineLevel="0" collapsed="false">
      <c r="A200" s="218"/>
      <c r="B200" s="218"/>
      <c r="C200" s="218"/>
      <c r="D200" s="218"/>
      <c r="E200" s="218"/>
      <c r="F200" s="218"/>
      <c r="G200" s="218"/>
      <c r="H200" s="218"/>
      <c r="I200" s="218"/>
    </row>
    <row r="201" customFormat="false" ht="15.75" hidden="false" customHeight="true" outlineLevel="0" collapsed="false">
      <c r="A201" s="218"/>
      <c r="B201" s="218"/>
      <c r="C201" s="218"/>
      <c r="D201" s="218"/>
      <c r="E201" s="218"/>
      <c r="F201" s="218"/>
      <c r="G201" s="218"/>
      <c r="H201" s="218"/>
      <c r="I201" s="218"/>
    </row>
    <row r="202" customFormat="false" ht="15.75" hidden="false" customHeight="true" outlineLevel="0" collapsed="false">
      <c r="A202" s="218"/>
      <c r="B202" s="218"/>
      <c r="C202" s="218"/>
      <c r="D202" s="218"/>
      <c r="E202" s="218"/>
      <c r="F202" s="218"/>
      <c r="G202" s="218"/>
      <c r="H202" s="218"/>
      <c r="I202" s="218"/>
    </row>
    <row r="203" customFormat="false" ht="15.75" hidden="false" customHeight="true" outlineLevel="0" collapsed="false">
      <c r="A203" s="218"/>
      <c r="B203" s="218"/>
      <c r="C203" s="218"/>
      <c r="D203" s="218"/>
      <c r="E203" s="218"/>
      <c r="F203" s="218"/>
      <c r="G203" s="218"/>
      <c r="H203" s="218"/>
      <c r="I203" s="218"/>
    </row>
    <row r="204" customFormat="false" ht="15.75" hidden="false" customHeight="true" outlineLevel="0" collapsed="false">
      <c r="A204" s="218"/>
      <c r="B204" s="218"/>
      <c r="C204" s="218"/>
      <c r="D204" s="218"/>
      <c r="E204" s="218"/>
      <c r="F204" s="218"/>
      <c r="G204" s="218"/>
      <c r="H204" s="218"/>
      <c r="I204" s="218"/>
    </row>
    <row r="205" customFormat="false" ht="15.75" hidden="false" customHeight="true" outlineLevel="0" collapsed="false">
      <c r="A205" s="218"/>
      <c r="B205" s="218"/>
      <c r="C205" s="218"/>
      <c r="D205" s="218"/>
      <c r="E205" s="218"/>
      <c r="F205" s="218"/>
      <c r="G205" s="218"/>
      <c r="H205" s="218"/>
      <c r="I205" s="218"/>
    </row>
    <row r="206" customFormat="false" ht="15.75" hidden="false" customHeight="true" outlineLevel="0" collapsed="false">
      <c r="A206" s="218"/>
      <c r="B206" s="218"/>
      <c r="C206" s="218"/>
      <c r="D206" s="218"/>
      <c r="E206" s="218"/>
      <c r="F206" s="218"/>
      <c r="G206" s="218"/>
      <c r="H206" s="218"/>
      <c r="I206" s="218"/>
    </row>
    <row r="207" customFormat="false" ht="15.75" hidden="false" customHeight="true" outlineLevel="0" collapsed="false">
      <c r="A207" s="218"/>
      <c r="B207" s="218"/>
      <c r="C207" s="218"/>
      <c r="D207" s="218"/>
      <c r="E207" s="218"/>
      <c r="F207" s="218"/>
      <c r="G207" s="218"/>
      <c r="H207" s="218"/>
      <c r="I207" s="218"/>
    </row>
    <row r="208" customFormat="false" ht="15.75" hidden="false" customHeight="true" outlineLevel="0" collapsed="false">
      <c r="A208" s="218"/>
      <c r="B208" s="218"/>
      <c r="C208" s="218"/>
      <c r="D208" s="218"/>
      <c r="E208" s="218"/>
      <c r="F208" s="218"/>
      <c r="G208" s="218"/>
      <c r="H208" s="218"/>
      <c r="I208" s="218"/>
    </row>
    <row r="209" customFormat="false" ht="15.75" hidden="false" customHeight="true" outlineLevel="0" collapsed="false">
      <c r="A209" s="218"/>
      <c r="B209" s="218"/>
      <c r="C209" s="218"/>
      <c r="D209" s="218"/>
      <c r="E209" s="218"/>
      <c r="F209" s="218"/>
      <c r="G209" s="218"/>
      <c r="H209" s="218"/>
      <c r="I209" s="218"/>
    </row>
    <row r="210" customFormat="false" ht="15.75" hidden="false" customHeight="true" outlineLevel="0" collapsed="false">
      <c r="A210" s="218"/>
      <c r="B210" s="218"/>
      <c r="C210" s="218"/>
      <c r="D210" s="218"/>
      <c r="E210" s="218"/>
      <c r="F210" s="218"/>
      <c r="G210" s="218"/>
      <c r="H210" s="218"/>
      <c r="I210" s="218"/>
    </row>
    <row r="211" customFormat="false" ht="15.75" hidden="false" customHeight="true" outlineLevel="0" collapsed="false">
      <c r="A211" s="218"/>
      <c r="B211" s="218"/>
      <c r="C211" s="218"/>
      <c r="D211" s="218"/>
      <c r="E211" s="218"/>
      <c r="F211" s="218"/>
      <c r="G211" s="218"/>
      <c r="H211" s="218"/>
      <c r="I211" s="218"/>
    </row>
    <row r="212" customFormat="false" ht="15.75" hidden="false" customHeight="true" outlineLevel="0" collapsed="false">
      <c r="A212" s="218"/>
      <c r="B212" s="218"/>
      <c r="C212" s="218"/>
      <c r="D212" s="218"/>
      <c r="E212" s="218"/>
      <c r="F212" s="218"/>
      <c r="G212" s="218"/>
      <c r="H212" s="218"/>
      <c r="I212" s="218"/>
    </row>
    <row r="213" customFormat="false" ht="15.75" hidden="false" customHeight="true" outlineLevel="0" collapsed="false">
      <c r="A213" s="218"/>
      <c r="B213" s="218"/>
      <c r="C213" s="218"/>
      <c r="D213" s="218"/>
      <c r="E213" s="218"/>
      <c r="F213" s="218"/>
      <c r="G213" s="218"/>
      <c r="H213" s="218"/>
      <c r="I213" s="218"/>
    </row>
    <row r="214" customFormat="false" ht="15.75" hidden="false" customHeight="true" outlineLevel="0" collapsed="false">
      <c r="A214" s="218"/>
      <c r="B214" s="218"/>
      <c r="C214" s="218"/>
      <c r="D214" s="218"/>
      <c r="E214" s="218"/>
      <c r="F214" s="218"/>
      <c r="G214" s="218"/>
      <c r="H214" s="218"/>
      <c r="I214" s="218"/>
    </row>
    <row r="215" customFormat="false" ht="15.75" hidden="false" customHeight="true" outlineLevel="0" collapsed="false">
      <c r="A215" s="218"/>
      <c r="B215" s="218"/>
      <c r="C215" s="218"/>
      <c r="D215" s="218"/>
      <c r="E215" s="218"/>
      <c r="F215" s="218"/>
      <c r="G215" s="218"/>
      <c r="H215" s="218"/>
      <c r="I215" s="218"/>
    </row>
    <row r="216" customFormat="false" ht="15.75" hidden="false" customHeight="true" outlineLevel="0" collapsed="false">
      <c r="A216" s="218"/>
      <c r="B216" s="218"/>
      <c r="C216" s="218"/>
      <c r="D216" s="218"/>
      <c r="E216" s="218"/>
      <c r="F216" s="218"/>
      <c r="G216" s="218"/>
      <c r="H216" s="218"/>
      <c r="I216" s="218"/>
    </row>
    <row r="217" customFormat="false" ht="15.75" hidden="false" customHeight="true" outlineLevel="0" collapsed="false">
      <c r="A217" s="218"/>
      <c r="B217" s="218"/>
      <c r="C217" s="218"/>
      <c r="D217" s="218"/>
      <c r="E217" s="218"/>
      <c r="F217" s="218"/>
      <c r="G217" s="218"/>
      <c r="H217" s="218"/>
      <c r="I217" s="218"/>
    </row>
    <row r="218" customFormat="false" ht="15.75" hidden="false" customHeight="true" outlineLevel="0" collapsed="false">
      <c r="A218" s="218"/>
      <c r="B218" s="218"/>
      <c r="C218" s="218"/>
      <c r="D218" s="218"/>
      <c r="E218" s="218"/>
      <c r="F218" s="218"/>
      <c r="G218" s="218"/>
      <c r="H218" s="218"/>
      <c r="I218" s="218"/>
    </row>
    <row r="219" customFormat="false" ht="15.75" hidden="false" customHeight="true" outlineLevel="0" collapsed="false">
      <c r="A219" s="218"/>
      <c r="B219" s="218"/>
      <c r="C219" s="218"/>
      <c r="D219" s="218"/>
      <c r="E219" s="218"/>
      <c r="F219" s="218"/>
      <c r="G219" s="218"/>
      <c r="H219" s="218"/>
      <c r="I219" s="218"/>
    </row>
    <row r="220" customFormat="false" ht="15.75" hidden="false" customHeight="true" outlineLevel="0" collapsed="false">
      <c r="A220" s="218"/>
      <c r="B220" s="218"/>
      <c r="C220" s="218"/>
      <c r="D220" s="218"/>
      <c r="E220" s="218"/>
      <c r="F220" s="218"/>
      <c r="G220" s="218"/>
      <c r="H220" s="218"/>
      <c r="I220" s="218"/>
    </row>
    <row r="221" customFormat="false" ht="15.75" hidden="false" customHeight="true" outlineLevel="0" collapsed="false">
      <c r="A221" s="218"/>
      <c r="B221" s="218"/>
      <c r="C221" s="218"/>
      <c r="D221" s="218"/>
      <c r="E221" s="218"/>
      <c r="F221" s="218"/>
      <c r="G221" s="218"/>
      <c r="H221" s="218"/>
      <c r="I221" s="218"/>
    </row>
    <row r="222" customFormat="false" ht="15.75" hidden="false" customHeight="true" outlineLevel="0" collapsed="false">
      <c r="A222" s="218"/>
      <c r="B222" s="218"/>
      <c r="C222" s="218"/>
      <c r="D222" s="218"/>
      <c r="E222" s="218"/>
      <c r="F222" s="218"/>
      <c r="G222" s="218"/>
      <c r="H222" s="218"/>
      <c r="I222" s="218"/>
    </row>
    <row r="223" customFormat="false" ht="15.75" hidden="false" customHeight="true" outlineLevel="0" collapsed="false">
      <c r="A223" s="218"/>
      <c r="B223" s="218"/>
      <c r="C223" s="218"/>
      <c r="D223" s="218"/>
      <c r="E223" s="218"/>
      <c r="F223" s="218"/>
      <c r="G223" s="218"/>
      <c r="H223" s="218"/>
      <c r="I223" s="218"/>
    </row>
    <row r="224" customFormat="false" ht="15.75" hidden="false" customHeight="true" outlineLevel="0" collapsed="false">
      <c r="A224" s="218"/>
      <c r="B224" s="218"/>
      <c r="C224" s="218"/>
      <c r="D224" s="218"/>
      <c r="E224" s="218"/>
      <c r="F224" s="218"/>
      <c r="G224" s="218"/>
      <c r="H224" s="218"/>
      <c r="I224" s="218"/>
    </row>
    <row r="225" customFormat="false" ht="15.75" hidden="false" customHeight="true" outlineLevel="0" collapsed="false">
      <c r="A225" s="218"/>
      <c r="B225" s="218"/>
      <c r="C225" s="218"/>
      <c r="E225" s="218"/>
      <c r="F225" s="218"/>
      <c r="G225" s="218"/>
      <c r="H225" s="218"/>
    </row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7">
      <formula>LEN(TRIM(A3))=0</formula>
    </cfRule>
  </conditionalFormatting>
  <conditionalFormatting sqref="J3:J33">
    <cfRule type="cellIs" priority="3" operator="lessThanOrEqual" aboveAverage="0" equalAverage="0" bottom="0" percent="0" rank="0" text="" dxfId="8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</cols>
  <sheetData>
    <row r="1" customFormat="false" ht="15" hidden="false" customHeight="false" outlineLevel="0" collapsed="false">
      <c r="A1" s="203" t="s">
        <v>213</v>
      </c>
      <c r="B1" s="203"/>
      <c r="C1" s="203"/>
      <c r="D1" s="203"/>
      <c r="E1" s="203"/>
      <c r="F1" s="203"/>
      <c r="G1" s="203"/>
      <c r="H1" s="203"/>
      <c r="I1" s="211" t="n">
        <f aca="false">COUNTA(C1:G1)</f>
        <v>0</v>
      </c>
      <c r="J1" s="102"/>
      <c r="K1" s="102"/>
    </row>
    <row r="2" customFormat="false" ht="14.25" hidden="false" customHeight="true" outlineLevel="0" collapsed="false">
      <c r="A2" s="203"/>
      <c r="B2" s="204"/>
      <c r="C2" s="219" t="s">
        <v>166</v>
      </c>
      <c r="D2" s="228" t="s">
        <v>214</v>
      </c>
      <c r="E2" s="207" t="s">
        <v>168</v>
      </c>
      <c r="F2" s="207" t="s">
        <v>169</v>
      </c>
      <c r="G2" s="207" t="s">
        <v>170</v>
      </c>
      <c r="H2" s="219" t="s">
        <v>172</v>
      </c>
      <c r="I2" s="211"/>
      <c r="J2" s="102"/>
      <c r="K2" s="102"/>
    </row>
    <row r="3" customFormat="false" ht="14.25" hidden="false" customHeight="true" outlineLevel="0" collapsed="false">
      <c r="A3" s="208" t="s">
        <v>173</v>
      </c>
      <c r="B3" s="209" t="n">
        <v>1</v>
      </c>
      <c r="C3" s="229" t="s">
        <v>215</v>
      </c>
      <c r="D3" s="230" t="s">
        <v>193</v>
      </c>
      <c r="E3" s="230" t="s">
        <v>216</v>
      </c>
      <c r="F3" s="230" t="s">
        <v>217</v>
      </c>
      <c r="G3" s="230" t="s">
        <v>218</v>
      </c>
      <c r="H3" s="230" t="s">
        <v>200</v>
      </c>
      <c r="I3" s="211" t="n">
        <f aca="false">COUNTA($C3:$G3)</f>
        <v>5</v>
      </c>
      <c r="J3" s="209" t="n">
        <v>1</v>
      </c>
      <c r="K3" s="102"/>
    </row>
    <row r="4" customFormat="false" ht="14.25" hidden="false" customHeight="true" outlineLevel="0" collapsed="false">
      <c r="A4" s="213" t="s">
        <v>180</v>
      </c>
      <c r="B4" s="214" t="n">
        <v>2</v>
      </c>
      <c r="C4" s="214" t="s">
        <v>219</v>
      </c>
      <c r="D4" s="231" t="s">
        <v>193</v>
      </c>
      <c r="E4" s="230" t="s">
        <v>218</v>
      </c>
      <c r="F4" s="230" t="s">
        <v>216</v>
      </c>
      <c r="G4" s="231" t="s">
        <v>150</v>
      </c>
      <c r="H4" s="231" t="s">
        <v>210</v>
      </c>
      <c r="I4" s="211" t="n">
        <f aca="false">COUNTA($C4:$G4)</f>
        <v>5</v>
      </c>
      <c r="J4" s="214" t="n">
        <v>2</v>
      </c>
      <c r="K4" s="102"/>
    </row>
    <row r="5" customFormat="false" ht="14.25" hidden="false" customHeight="true" outlineLevel="0" collapsed="false">
      <c r="A5" s="208" t="s">
        <v>186</v>
      </c>
      <c r="B5" s="209" t="n">
        <v>3</v>
      </c>
      <c r="C5" s="214" t="s">
        <v>220</v>
      </c>
      <c r="D5" s="231" t="s">
        <v>221</v>
      </c>
      <c r="E5" s="232" t="s">
        <v>222</v>
      </c>
      <c r="F5" s="232" t="s">
        <v>223</v>
      </c>
      <c r="G5" s="231" t="s">
        <v>145</v>
      </c>
      <c r="H5" s="231" t="s">
        <v>200</v>
      </c>
      <c r="I5" s="211" t="n">
        <f aca="false">COUNTA($C5:$G5)</f>
        <v>5</v>
      </c>
      <c r="J5" s="209" t="n">
        <v>3</v>
      </c>
      <c r="K5" s="102"/>
    </row>
    <row r="6" customFormat="false" ht="14.25" hidden="false" customHeight="true" outlineLevel="0" collapsed="false">
      <c r="A6" s="213" t="s">
        <v>189</v>
      </c>
      <c r="B6" s="209" t="n">
        <v>4</v>
      </c>
      <c r="C6" s="229" t="s">
        <v>217</v>
      </c>
      <c r="D6" s="230" t="s">
        <v>218</v>
      </c>
      <c r="E6" s="230" t="s">
        <v>216</v>
      </c>
      <c r="F6" s="230" t="s">
        <v>224</v>
      </c>
      <c r="G6" s="230" t="s">
        <v>133</v>
      </c>
      <c r="H6" s="230" t="s">
        <v>201</v>
      </c>
      <c r="I6" s="211" t="n">
        <f aca="false">COUNTA($C6:$G6)</f>
        <v>5</v>
      </c>
      <c r="J6" s="209" t="n">
        <v>4</v>
      </c>
      <c r="K6" s="102"/>
    </row>
    <row r="7" customFormat="false" ht="14.25" hidden="false" customHeight="true" outlineLevel="0" collapsed="false">
      <c r="A7" s="208" t="s">
        <v>191</v>
      </c>
      <c r="B7" s="214" t="n">
        <v>5</v>
      </c>
      <c r="C7" s="214" t="s">
        <v>219</v>
      </c>
      <c r="D7" s="231" t="s">
        <v>225</v>
      </c>
      <c r="E7" s="231" t="s">
        <v>133</v>
      </c>
      <c r="F7" s="231" t="s">
        <v>145</v>
      </c>
      <c r="G7" s="231" t="s">
        <v>190</v>
      </c>
      <c r="H7" s="231" t="s">
        <v>199</v>
      </c>
      <c r="I7" s="211" t="n">
        <f aca="false">COUNTA($C7:$G7)</f>
        <v>5</v>
      </c>
      <c r="J7" s="214" t="n">
        <v>5</v>
      </c>
      <c r="K7" s="102"/>
    </row>
    <row r="8" customFormat="false" ht="14.25" hidden="false" customHeight="true" outlineLevel="0" collapsed="false">
      <c r="A8" s="208" t="s">
        <v>194</v>
      </c>
      <c r="B8" s="209" t="n">
        <v>6</v>
      </c>
      <c r="C8" s="214" t="s">
        <v>222</v>
      </c>
      <c r="D8" s="231" t="s">
        <v>223</v>
      </c>
      <c r="E8" s="230" t="s">
        <v>216</v>
      </c>
      <c r="F8" s="232" t="s">
        <v>190</v>
      </c>
      <c r="G8" s="232" t="s">
        <v>226</v>
      </c>
      <c r="H8" s="230" t="s">
        <v>199</v>
      </c>
      <c r="I8" s="211" t="n">
        <f aca="false">COUNTA($C8:$G8)</f>
        <v>5</v>
      </c>
      <c r="J8" s="209" t="n">
        <v>6</v>
      </c>
      <c r="K8" s="102"/>
    </row>
    <row r="9" customFormat="false" ht="14.25" hidden="false" customHeight="true" outlineLevel="0" collapsed="false">
      <c r="A9" s="213" t="s">
        <v>196</v>
      </c>
      <c r="B9" s="209" t="n">
        <v>7</v>
      </c>
      <c r="C9" s="229" t="s">
        <v>218</v>
      </c>
      <c r="D9" s="230" t="s">
        <v>224</v>
      </c>
      <c r="E9" s="230" t="s">
        <v>227</v>
      </c>
      <c r="F9" s="230" t="s">
        <v>217</v>
      </c>
      <c r="G9" s="232" t="s">
        <v>161</v>
      </c>
      <c r="H9" s="231" t="s">
        <v>199</v>
      </c>
      <c r="I9" s="211" t="n">
        <f aca="false">COUNTA($C9:$G9)</f>
        <v>5</v>
      </c>
      <c r="J9" s="209" t="n">
        <v>7</v>
      </c>
      <c r="K9" s="102"/>
    </row>
    <row r="10" customFormat="false" ht="14.25" hidden="false" customHeight="true" outlineLevel="0" collapsed="false">
      <c r="A10" s="208" t="s">
        <v>173</v>
      </c>
      <c r="B10" s="214" t="n">
        <v>8</v>
      </c>
      <c r="C10" s="214" t="s">
        <v>210</v>
      </c>
      <c r="D10" s="232" t="s">
        <v>221</v>
      </c>
      <c r="E10" s="231" t="s">
        <v>133</v>
      </c>
      <c r="F10" s="231" t="s">
        <v>145</v>
      </c>
      <c r="G10" s="231" t="s">
        <v>190</v>
      </c>
      <c r="H10" s="230" t="s">
        <v>220</v>
      </c>
      <c r="I10" s="211" t="n">
        <f aca="false">COUNTA($C10:$G10)</f>
        <v>5</v>
      </c>
      <c r="J10" s="214" t="n">
        <v>8</v>
      </c>
      <c r="K10" s="102"/>
    </row>
    <row r="11" customFormat="false" ht="14.25" hidden="false" customHeight="true" outlineLevel="0" collapsed="false">
      <c r="A11" s="213" t="s">
        <v>180</v>
      </c>
      <c r="B11" s="209" t="n">
        <v>9</v>
      </c>
      <c r="C11" s="214" t="s">
        <v>223</v>
      </c>
      <c r="D11" s="231" t="s">
        <v>224</v>
      </c>
      <c r="E11" s="232" t="s">
        <v>222</v>
      </c>
      <c r="F11" s="231" t="s">
        <v>150</v>
      </c>
      <c r="G11" s="232" t="s">
        <v>145</v>
      </c>
      <c r="H11" s="231" t="s">
        <v>199</v>
      </c>
      <c r="I11" s="211" t="n">
        <f aca="false">COUNTA($C11:$G11)</f>
        <v>5</v>
      </c>
      <c r="J11" s="209" t="n">
        <v>9</v>
      </c>
      <c r="K11" s="102"/>
    </row>
    <row r="12" customFormat="false" ht="14.25" hidden="false" customHeight="true" outlineLevel="0" collapsed="false">
      <c r="A12" s="208" t="s">
        <v>186</v>
      </c>
      <c r="B12" s="209" t="n">
        <v>10</v>
      </c>
      <c r="C12" s="229" t="s">
        <v>219</v>
      </c>
      <c r="D12" s="230" t="s">
        <v>215</v>
      </c>
      <c r="E12" s="232" t="s">
        <v>145</v>
      </c>
      <c r="F12" s="230" t="s">
        <v>217</v>
      </c>
      <c r="G12" s="230" t="s">
        <v>218</v>
      </c>
      <c r="H12" s="230" t="s">
        <v>200</v>
      </c>
      <c r="I12" s="211" t="n">
        <f aca="false">COUNTA($C12:$G12)</f>
        <v>5</v>
      </c>
      <c r="J12" s="209" t="n">
        <v>10</v>
      </c>
      <c r="K12" s="102"/>
    </row>
    <row r="13" customFormat="false" ht="14.25" hidden="false" customHeight="true" outlineLevel="0" collapsed="false">
      <c r="A13" s="213" t="s">
        <v>189</v>
      </c>
      <c r="B13" s="214" t="n">
        <v>11</v>
      </c>
      <c r="C13" s="214" t="s">
        <v>193</v>
      </c>
      <c r="D13" s="231" t="s">
        <v>215</v>
      </c>
      <c r="E13" s="231" t="s">
        <v>133</v>
      </c>
      <c r="F13" s="231" t="s">
        <v>145</v>
      </c>
      <c r="G13" s="231" t="s">
        <v>219</v>
      </c>
      <c r="H13" s="231" t="s">
        <v>208</v>
      </c>
      <c r="I13" s="211" t="n">
        <f aca="false">COUNTA($C13:$G13)</f>
        <v>5</v>
      </c>
      <c r="J13" s="214" t="n">
        <v>11</v>
      </c>
      <c r="K13" s="102"/>
    </row>
    <row r="14" customFormat="false" ht="14.25" hidden="false" customHeight="true" outlineLevel="0" collapsed="false">
      <c r="A14" s="208" t="s">
        <v>191</v>
      </c>
      <c r="B14" s="209" t="n">
        <v>12</v>
      </c>
      <c r="C14" s="214" t="s">
        <v>222</v>
      </c>
      <c r="D14" s="231" t="s">
        <v>223</v>
      </c>
      <c r="E14" s="232" t="s">
        <v>221</v>
      </c>
      <c r="F14" s="232" t="s">
        <v>210</v>
      </c>
      <c r="G14" s="232" t="s">
        <v>208</v>
      </c>
      <c r="H14" s="230" t="s">
        <v>199</v>
      </c>
      <c r="I14" s="211" t="n">
        <f aca="false">COUNTA($C14:$G14)</f>
        <v>5</v>
      </c>
      <c r="J14" s="209" t="n">
        <v>12</v>
      </c>
      <c r="K14" s="102"/>
    </row>
    <row r="15" customFormat="false" ht="14.25" hidden="false" customHeight="true" outlineLevel="0" collapsed="false">
      <c r="A15" s="208" t="s">
        <v>194</v>
      </c>
      <c r="B15" s="209" t="n">
        <v>13</v>
      </c>
      <c r="C15" s="229" t="s">
        <v>217</v>
      </c>
      <c r="D15" s="230" t="s">
        <v>228</v>
      </c>
      <c r="E15" s="230" t="s">
        <v>224</v>
      </c>
      <c r="F15" s="232" t="s">
        <v>221</v>
      </c>
      <c r="G15" s="230" t="s">
        <v>190</v>
      </c>
      <c r="H15" s="231" t="s">
        <v>201</v>
      </c>
      <c r="I15" s="211" t="n">
        <f aca="false">COUNTA($C15:$G15)</f>
        <v>5</v>
      </c>
      <c r="J15" s="209" t="n">
        <v>13</v>
      </c>
      <c r="K15" s="102"/>
    </row>
    <row r="16" customFormat="false" ht="14.25" hidden="false" customHeight="true" outlineLevel="0" collapsed="false">
      <c r="A16" s="213" t="s">
        <v>196</v>
      </c>
      <c r="B16" s="214" t="n">
        <v>14</v>
      </c>
      <c r="C16" s="214" t="s">
        <v>210</v>
      </c>
      <c r="D16" s="231" t="s">
        <v>218</v>
      </c>
      <c r="E16" s="231" t="s">
        <v>220</v>
      </c>
      <c r="F16" s="231" t="s">
        <v>219</v>
      </c>
      <c r="G16" s="230" t="s">
        <v>150</v>
      </c>
      <c r="H16" s="230" t="s">
        <v>199</v>
      </c>
      <c r="I16" s="211" t="n">
        <f aca="false">COUNTA($C16:$G16)</f>
        <v>5</v>
      </c>
      <c r="J16" s="214" t="n">
        <v>14</v>
      </c>
      <c r="K16" s="102"/>
    </row>
    <row r="17" customFormat="false" ht="14.25" hidden="false" customHeight="true" outlineLevel="0" collapsed="false">
      <c r="A17" s="208" t="s">
        <v>173</v>
      </c>
      <c r="B17" s="209" t="n">
        <v>15</v>
      </c>
      <c r="C17" s="214" t="s">
        <v>221</v>
      </c>
      <c r="D17" s="231" t="s">
        <v>210</v>
      </c>
      <c r="E17" s="232" t="s">
        <v>224</v>
      </c>
      <c r="F17" s="232" t="s">
        <v>223</v>
      </c>
      <c r="G17" s="232" t="s">
        <v>208</v>
      </c>
      <c r="H17" s="231" t="s">
        <v>199</v>
      </c>
      <c r="I17" s="211" t="n">
        <f aca="false">COUNTA($C17:$G17)</f>
        <v>5</v>
      </c>
      <c r="J17" s="209" t="n">
        <v>15</v>
      </c>
      <c r="K17" s="102"/>
    </row>
    <row r="18" customFormat="false" ht="14.25" hidden="false" customHeight="true" outlineLevel="0" collapsed="false">
      <c r="A18" s="213" t="s">
        <v>180</v>
      </c>
      <c r="B18" s="209" t="n">
        <v>16</v>
      </c>
      <c r="C18" s="229" t="s">
        <v>183</v>
      </c>
      <c r="D18" s="230" t="s">
        <v>215</v>
      </c>
      <c r="E18" s="230" t="s">
        <v>206</v>
      </c>
      <c r="F18" s="230" t="s">
        <v>217</v>
      </c>
      <c r="G18" s="230" t="s">
        <v>218</v>
      </c>
      <c r="H18" s="230" t="s">
        <v>199</v>
      </c>
      <c r="I18" s="211" t="n">
        <f aca="false">COUNTA($C18:$G18)</f>
        <v>5</v>
      </c>
      <c r="J18" s="209" t="n">
        <v>16</v>
      </c>
      <c r="K18" s="102"/>
    </row>
    <row r="19" customFormat="false" ht="14.25" hidden="false" customHeight="true" outlineLevel="0" collapsed="false">
      <c r="A19" s="213" t="s">
        <v>186</v>
      </c>
      <c r="B19" s="214" t="n">
        <v>17</v>
      </c>
      <c r="C19" s="214" t="s">
        <v>210</v>
      </c>
      <c r="D19" s="231" t="s">
        <v>220</v>
      </c>
      <c r="E19" s="231" t="s">
        <v>133</v>
      </c>
      <c r="F19" s="231" t="s">
        <v>145</v>
      </c>
      <c r="G19" s="231" t="s">
        <v>150</v>
      </c>
      <c r="H19" s="231" t="s">
        <v>201</v>
      </c>
      <c r="I19" s="211" t="n">
        <f aca="false">COUNTA($C19:$G19)</f>
        <v>5</v>
      </c>
      <c r="J19" s="214" t="n">
        <v>17</v>
      </c>
      <c r="K19" s="102"/>
    </row>
    <row r="20" customFormat="false" ht="14.25" hidden="false" customHeight="true" outlineLevel="0" collapsed="false">
      <c r="A20" s="213" t="s">
        <v>189</v>
      </c>
      <c r="B20" s="209" t="n">
        <v>18</v>
      </c>
      <c r="C20" s="214" t="s">
        <v>224</v>
      </c>
      <c r="D20" s="231" t="s">
        <v>221</v>
      </c>
      <c r="E20" s="232" t="s">
        <v>223</v>
      </c>
      <c r="F20" s="232" t="s">
        <v>145</v>
      </c>
      <c r="G20" s="232" t="s">
        <v>190</v>
      </c>
      <c r="H20" s="230" t="s">
        <v>210</v>
      </c>
      <c r="I20" s="211" t="n">
        <f aca="false">COUNTA($C20:$G20)</f>
        <v>5</v>
      </c>
      <c r="J20" s="209" t="n">
        <v>18</v>
      </c>
      <c r="K20" s="102"/>
    </row>
    <row r="21" customFormat="false" ht="14.25" hidden="false" customHeight="true" outlineLevel="0" collapsed="false">
      <c r="A21" s="213" t="s">
        <v>191</v>
      </c>
      <c r="B21" s="209" t="n">
        <v>19</v>
      </c>
      <c r="C21" s="229" t="s">
        <v>219</v>
      </c>
      <c r="D21" s="230" t="s">
        <v>218</v>
      </c>
      <c r="E21" s="230" t="s">
        <v>215</v>
      </c>
      <c r="F21" s="230" t="s">
        <v>198</v>
      </c>
      <c r="G21" s="230" t="s">
        <v>229</v>
      </c>
      <c r="H21" s="231" t="s">
        <v>208</v>
      </c>
      <c r="I21" s="211" t="n">
        <f aca="false">COUNTA($C21:$G21)</f>
        <v>5</v>
      </c>
      <c r="J21" s="209" t="n">
        <v>19</v>
      </c>
      <c r="K21" s="102"/>
    </row>
    <row r="22" customFormat="false" ht="14.25" hidden="false" customHeight="true" outlineLevel="0" collapsed="false">
      <c r="A22" s="208" t="s">
        <v>194</v>
      </c>
      <c r="B22" s="214" t="n">
        <v>20</v>
      </c>
      <c r="C22" s="231" t="s">
        <v>217</v>
      </c>
      <c r="D22" s="231" t="s">
        <v>221</v>
      </c>
      <c r="E22" s="231" t="s">
        <v>133</v>
      </c>
      <c r="F22" s="231" t="s">
        <v>145</v>
      </c>
      <c r="G22" s="231" t="s">
        <v>150</v>
      </c>
      <c r="H22" s="230" t="s">
        <v>208</v>
      </c>
      <c r="I22" s="211" t="n">
        <f aca="false">COUNTA($C22:$G22)</f>
        <v>5</v>
      </c>
      <c r="J22" s="214" t="n">
        <v>20</v>
      </c>
      <c r="K22" s="102"/>
    </row>
    <row r="23" customFormat="false" ht="14.25" hidden="false" customHeight="true" outlineLevel="0" collapsed="false">
      <c r="A23" s="213" t="s">
        <v>196</v>
      </c>
      <c r="B23" s="209" t="n">
        <v>21</v>
      </c>
      <c r="C23" s="214" t="s">
        <v>223</v>
      </c>
      <c r="D23" s="231" t="s">
        <v>224</v>
      </c>
      <c r="E23" s="231" t="s">
        <v>133</v>
      </c>
      <c r="F23" s="230" t="s">
        <v>218</v>
      </c>
      <c r="G23" s="232" t="s">
        <v>150</v>
      </c>
      <c r="H23" s="231" t="s">
        <v>199</v>
      </c>
      <c r="I23" s="211" t="n">
        <f aca="false">COUNTA($C23:$G23)</f>
        <v>5</v>
      </c>
      <c r="J23" s="209" t="n">
        <v>21</v>
      </c>
      <c r="K23" s="102"/>
    </row>
    <row r="24" customFormat="false" ht="14.25" hidden="false" customHeight="true" outlineLevel="0" collapsed="false">
      <c r="A24" s="208" t="s">
        <v>173</v>
      </c>
      <c r="B24" s="209" t="n">
        <v>22</v>
      </c>
      <c r="C24" s="229" t="s">
        <v>230</v>
      </c>
      <c r="D24" s="230" t="s">
        <v>193</v>
      </c>
      <c r="E24" s="230" t="s">
        <v>219</v>
      </c>
      <c r="F24" s="230" t="s">
        <v>145</v>
      </c>
      <c r="G24" s="232" t="s">
        <v>221</v>
      </c>
      <c r="H24" s="230" t="s">
        <v>199</v>
      </c>
      <c r="I24" s="211" t="n">
        <f aca="false">COUNTA($C24:$G24)</f>
        <v>5</v>
      </c>
      <c r="J24" s="209" t="n">
        <v>22</v>
      </c>
      <c r="K24" s="102"/>
    </row>
    <row r="25" customFormat="false" ht="14.25" hidden="false" customHeight="true" outlineLevel="0" collapsed="false">
      <c r="A25" s="208" t="s">
        <v>180</v>
      </c>
      <c r="B25" s="214" t="n">
        <v>23</v>
      </c>
      <c r="C25" s="229" t="s">
        <v>230</v>
      </c>
      <c r="D25" s="229" t="s">
        <v>183</v>
      </c>
      <c r="E25" s="231" t="s">
        <v>133</v>
      </c>
      <c r="F25" s="231" t="s">
        <v>217</v>
      </c>
      <c r="G25" s="231" t="s">
        <v>190</v>
      </c>
      <c r="H25" s="231" t="s">
        <v>199</v>
      </c>
      <c r="I25" s="211" t="n">
        <f aca="false">COUNTA($C25:$G25)</f>
        <v>5</v>
      </c>
      <c r="J25" s="214" t="n">
        <v>23</v>
      </c>
      <c r="K25" s="102"/>
    </row>
    <row r="26" customFormat="false" ht="14.25" hidden="false" customHeight="true" outlineLevel="0" collapsed="false">
      <c r="A26" s="208" t="s">
        <v>186</v>
      </c>
      <c r="B26" s="209" t="n">
        <v>24</v>
      </c>
      <c r="C26" s="214" t="s">
        <v>231</v>
      </c>
      <c r="D26" s="214" t="s">
        <v>223</v>
      </c>
      <c r="E26" s="231" t="s">
        <v>222</v>
      </c>
      <c r="F26" s="232" t="s">
        <v>221</v>
      </c>
      <c r="G26" s="232" t="s">
        <v>224</v>
      </c>
      <c r="H26" s="230" t="s">
        <v>210</v>
      </c>
      <c r="I26" s="211" t="n">
        <f aca="false">COUNTA($C26:$G26)</f>
        <v>5</v>
      </c>
      <c r="J26" s="209" t="n">
        <v>24</v>
      </c>
      <c r="K26" s="102"/>
    </row>
    <row r="27" customFormat="false" ht="14.25" hidden="false" customHeight="true" outlineLevel="0" collapsed="false">
      <c r="A27" s="208" t="s">
        <v>189</v>
      </c>
      <c r="B27" s="209" t="n">
        <v>25</v>
      </c>
      <c r="C27" s="229" t="s">
        <v>230</v>
      </c>
      <c r="D27" s="230" t="s">
        <v>219</v>
      </c>
      <c r="E27" s="230" t="s">
        <v>190</v>
      </c>
      <c r="F27" s="230" t="s">
        <v>217</v>
      </c>
      <c r="G27" s="230" t="s">
        <v>218</v>
      </c>
      <c r="H27" s="231" t="s">
        <v>201</v>
      </c>
      <c r="I27" s="211" t="n">
        <f aca="false">COUNTA($C27:$G27)</f>
        <v>5</v>
      </c>
      <c r="J27" s="209" t="n">
        <v>25</v>
      </c>
      <c r="K27" s="198" t="s">
        <v>211</v>
      </c>
      <c r="L27" s="198" t="s">
        <v>205</v>
      </c>
    </row>
    <row r="28" customFormat="false" ht="14.25" hidden="false" customHeight="true" outlineLevel="0" collapsed="false">
      <c r="A28" s="208" t="s">
        <v>191</v>
      </c>
      <c r="B28" s="214" t="n">
        <v>26</v>
      </c>
      <c r="C28" s="214" t="s">
        <v>231</v>
      </c>
      <c r="D28" s="214" t="s">
        <v>193</v>
      </c>
      <c r="E28" s="231" t="s">
        <v>133</v>
      </c>
      <c r="F28" s="231" t="s">
        <v>222</v>
      </c>
      <c r="G28" s="231" t="s">
        <v>150</v>
      </c>
      <c r="H28" s="230" t="s">
        <v>220</v>
      </c>
      <c r="I28" s="211" t="n">
        <f aca="false">COUNTA($C28:$G28)</f>
        <v>5</v>
      </c>
      <c r="J28" s="214" t="n">
        <v>26</v>
      </c>
      <c r="K28" s="198"/>
      <c r="L28" s="198"/>
    </row>
    <row r="29" customFormat="false" ht="14.25" hidden="false" customHeight="true" outlineLevel="0" collapsed="false">
      <c r="A29" s="208" t="s">
        <v>194</v>
      </c>
      <c r="B29" s="209" t="n">
        <v>27</v>
      </c>
      <c r="C29" s="214" t="s">
        <v>222</v>
      </c>
      <c r="D29" s="231" t="s">
        <v>221</v>
      </c>
      <c r="E29" s="232" t="s">
        <v>224</v>
      </c>
      <c r="F29" s="232" t="s">
        <v>223</v>
      </c>
      <c r="G29" s="232" t="s">
        <v>190</v>
      </c>
      <c r="H29" s="231" t="s">
        <v>199</v>
      </c>
      <c r="I29" s="211" t="n">
        <f aca="false">COUNTA($C29:$G29)</f>
        <v>5</v>
      </c>
      <c r="J29" s="209" t="n">
        <v>27</v>
      </c>
      <c r="K29" s="198" t="n">
        <f aca="false">(H34-I34)</f>
        <v>5</v>
      </c>
      <c r="L29" s="198" t="n">
        <f aca="false">(K29*12)</f>
        <v>60</v>
      </c>
    </row>
    <row r="30" customFormat="false" ht="14.25" hidden="false" customHeight="true" outlineLevel="0" collapsed="false">
      <c r="A30" s="208" t="s">
        <v>196</v>
      </c>
      <c r="B30" s="209" t="n">
        <v>28</v>
      </c>
      <c r="C30" s="229" t="s">
        <v>230</v>
      </c>
      <c r="D30" s="232" t="s">
        <v>223</v>
      </c>
      <c r="E30" s="231" t="s">
        <v>222</v>
      </c>
      <c r="F30" s="230" t="s">
        <v>217</v>
      </c>
      <c r="G30" s="230" t="s">
        <v>218</v>
      </c>
      <c r="H30" s="230" t="s">
        <v>210</v>
      </c>
      <c r="I30" s="211" t="n">
        <f aca="false">COUNTA($C30:$G30)</f>
        <v>5</v>
      </c>
      <c r="J30" s="209" t="n">
        <v>28</v>
      </c>
    </row>
    <row r="31" customFormat="false" ht="14.25" hidden="false" customHeight="true" outlineLevel="0" collapsed="false">
      <c r="A31" s="208" t="s">
        <v>173</v>
      </c>
      <c r="B31" s="214" t="n">
        <v>29</v>
      </c>
      <c r="C31" s="214" t="s">
        <v>210</v>
      </c>
      <c r="D31" s="231" t="s">
        <v>219</v>
      </c>
      <c r="E31" s="231" t="s">
        <v>133</v>
      </c>
      <c r="F31" s="231" t="s">
        <v>145</v>
      </c>
      <c r="G31" s="232" t="s">
        <v>221</v>
      </c>
      <c r="H31" s="231" t="s">
        <v>220</v>
      </c>
      <c r="I31" s="211" t="n">
        <f aca="false">COUNTA($C31:$G31)</f>
        <v>5</v>
      </c>
      <c r="J31" s="209" t="n">
        <v>29</v>
      </c>
    </row>
    <row r="32" customFormat="false" ht="14.25" hidden="false" customHeight="true" outlineLevel="0" collapsed="false">
      <c r="A32" s="208" t="s">
        <v>180</v>
      </c>
      <c r="B32" s="209" t="n">
        <v>30</v>
      </c>
      <c r="C32" s="214" t="s">
        <v>231</v>
      </c>
      <c r="D32" s="232" t="s">
        <v>223</v>
      </c>
      <c r="E32" s="232" t="s">
        <v>224</v>
      </c>
      <c r="F32" s="231" t="s">
        <v>150</v>
      </c>
      <c r="G32" s="232" t="s">
        <v>229</v>
      </c>
      <c r="H32" s="231" t="s">
        <v>220</v>
      </c>
      <c r="I32" s="211" t="n">
        <f aca="false">COUNTA($C32:$G32)</f>
        <v>5</v>
      </c>
      <c r="J32" s="214" t="n">
        <v>30</v>
      </c>
    </row>
    <row r="33" customFormat="false" ht="14.25" hidden="true" customHeight="true" outlineLevel="0" collapsed="false">
      <c r="A33" s="208" t="s">
        <v>196</v>
      </c>
      <c r="B33" s="209" t="n">
        <v>31</v>
      </c>
      <c r="C33" s="229"/>
      <c r="D33" s="230"/>
      <c r="E33" s="230"/>
      <c r="F33" s="230"/>
      <c r="G33" s="230"/>
      <c r="H33" s="231"/>
      <c r="I33" s="211" t="n">
        <f aca="false">COUNTA($C33:$G33)</f>
        <v>0</v>
      </c>
      <c r="J33" s="209" t="n">
        <v>31</v>
      </c>
    </row>
    <row r="34" customFormat="false" ht="15.75" hidden="false" customHeight="true" outlineLevel="0" collapsed="false">
      <c r="A34" s="217"/>
      <c r="B34" s="233"/>
      <c r="C34" s="234"/>
      <c r="D34" s="235"/>
      <c r="E34" s="235"/>
      <c r="F34" s="235"/>
      <c r="G34" s="235"/>
      <c r="H34" s="215" t="n">
        <v>155</v>
      </c>
      <c r="I34" s="211" t="n">
        <f aca="false">SUM(I3:I33)</f>
        <v>150</v>
      </c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8">
      <formula>5</formula>
    </cfRule>
  </conditionalFormatting>
  <conditionalFormatting sqref="A2:G33 H3:H33 J3:J33">
    <cfRule type="expression" priority="3" aboveAverage="0" equalAverage="0" bottom="0" percent="0" rank="0" text="" dxfId="7">
      <formula>LEN(TRIM(A2))=0</formula>
    </cfRule>
  </conditionalFormatting>
  <conditionalFormatting sqref="H3:H33">
    <cfRule type="cellIs" priority="4" operator="lessThanOrEqual" aboveAverage="0" equalAverage="0" bottom="0" percent="0" rank="0" text="" dxfId="8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36" t="s">
        <v>232</v>
      </c>
      <c r="B1" s="236"/>
      <c r="C1" s="237" t="s">
        <v>233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</row>
    <row r="2" customFormat="false" ht="12" hidden="false" customHeight="true" outlineLevel="0" collapsed="false">
      <c r="A2" s="238" t="s">
        <v>2</v>
      </c>
      <c r="B2" s="238"/>
      <c r="C2" s="239" t="n">
        <v>1</v>
      </c>
      <c r="D2" s="239" t="n">
        <v>2</v>
      </c>
      <c r="E2" s="239" t="n">
        <v>3</v>
      </c>
      <c r="F2" s="239" t="n">
        <v>4</v>
      </c>
      <c r="G2" s="239" t="n">
        <v>5</v>
      </c>
      <c r="H2" s="239" t="n">
        <v>6</v>
      </c>
      <c r="I2" s="239" t="n">
        <v>7</v>
      </c>
      <c r="J2" s="239" t="n">
        <v>8</v>
      </c>
      <c r="K2" s="239" t="n">
        <v>9</v>
      </c>
      <c r="L2" s="239" t="n">
        <v>10</v>
      </c>
      <c r="M2" s="239" t="n">
        <v>11</v>
      </c>
      <c r="N2" s="239" t="n">
        <v>12</v>
      </c>
      <c r="O2" s="239" t="n">
        <v>13</v>
      </c>
      <c r="P2" s="239" t="n">
        <v>14</v>
      </c>
      <c r="Q2" s="239" t="n">
        <v>15</v>
      </c>
      <c r="R2" s="239" t="n">
        <v>16</v>
      </c>
      <c r="S2" s="239" t="n">
        <v>17</v>
      </c>
      <c r="T2" s="239" t="n">
        <v>18</v>
      </c>
      <c r="U2" s="239" t="n">
        <v>19</v>
      </c>
      <c r="V2" s="239" t="n">
        <v>20</v>
      </c>
      <c r="W2" s="239" t="n">
        <v>21</v>
      </c>
      <c r="X2" s="239" t="n">
        <v>22</v>
      </c>
      <c r="Y2" s="239" t="n">
        <v>23</v>
      </c>
      <c r="Z2" s="239" t="n">
        <v>24</v>
      </c>
      <c r="AA2" s="239" t="n">
        <v>25</v>
      </c>
      <c r="AB2" s="239" t="n">
        <v>26</v>
      </c>
      <c r="AC2" s="239" t="n">
        <v>27</v>
      </c>
      <c r="AD2" s="239" t="n">
        <v>28</v>
      </c>
      <c r="AE2" s="239" t="n">
        <v>29</v>
      </c>
      <c r="AF2" s="239" t="n">
        <v>30</v>
      </c>
      <c r="AG2" s="239" t="n">
        <v>31</v>
      </c>
      <c r="AH2" s="239" t="s">
        <v>234</v>
      </c>
    </row>
    <row r="3" customFormat="false" ht="12.75" hidden="false" customHeight="true" outlineLevel="0" collapsed="false">
      <c r="A3" s="238"/>
      <c r="B3" s="238"/>
      <c r="C3" s="240" t="s">
        <v>8</v>
      </c>
      <c r="D3" s="240" t="s">
        <v>9</v>
      </c>
      <c r="E3" s="240" t="s">
        <v>3</v>
      </c>
      <c r="F3" s="240" t="s">
        <v>4</v>
      </c>
      <c r="G3" s="240" t="s">
        <v>5</v>
      </c>
      <c r="H3" s="240" t="s">
        <v>6</v>
      </c>
      <c r="I3" s="240" t="s">
        <v>7</v>
      </c>
      <c r="J3" s="240" t="s">
        <v>8</v>
      </c>
      <c r="K3" s="240" t="s">
        <v>9</v>
      </c>
      <c r="L3" s="240" t="s">
        <v>3</v>
      </c>
      <c r="M3" s="240" t="s">
        <v>4</v>
      </c>
      <c r="N3" s="240" t="s">
        <v>5</v>
      </c>
      <c r="O3" s="240" t="s">
        <v>6</v>
      </c>
      <c r="P3" s="240" t="s">
        <v>7</v>
      </c>
      <c r="Q3" s="240" t="s">
        <v>8</v>
      </c>
      <c r="R3" s="240" t="s">
        <v>9</v>
      </c>
      <c r="S3" s="240" t="s">
        <v>3</v>
      </c>
      <c r="T3" s="240" t="s">
        <v>4</v>
      </c>
      <c r="U3" s="240" t="s">
        <v>5</v>
      </c>
      <c r="V3" s="240" t="s">
        <v>6</v>
      </c>
      <c r="W3" s="240" t="s">
        <v>7</v>
      </c>
      <c r="X3" s="240" t="s">
        <v>8</v>
      </c>
      <c r="Y3" s="240" t="s">
        <v>9</v>
      </c>
      <c r="Z3" s="240" t="s">
        <v>3</v>
      </c>
      <c r="AA3" s="240" t="s">
        <v>4</v>
      </c>
      <c r="AB3" s="240" t="s">
        <v>5</v>
      </c>
      <c r="AC3" s="240" t="s">
        <v>6</v>
      </c>
      <c r="AD3" s="240" t="s">
        <v>7</v>
      </c>
      <c r="AE3" s="240" t="s">
        <v>8</v>
      </c>
      <c r="AF3" s="240" t="s">
        <v>9</v>
      </c>
      <c r="AG3" s="240" t="s">
        <v>3</v>
      </c>
      <c r="AH3" s="241"/>
      <c r="AJ3" s="9"/>
    </row>
    <row r="4" customFormat="false" ht="12.75" hidden="false" customHeight="true" outlineLevel="0" collapsed="false">
      <c r="A4" s="242" t="n">
        <v>141100</v>
      </c>
      <c r="B4" s="243" t="s">
        <v>235</v>
      </c>
      <c r="C4" s="244" t="s">
        <v>236</v>
      </c>
      <c r="D4" s="245"/>
      <c r="E4" s="246" t="s">
        <v>11</v>
      </c>
      <c r="F4" s="246" t="s">
        <v>11</v>
      </c>
      <c r="G4" s="246" t="s">
        <v>11</v>
      </c>
      <c r="H4" s="246" t="s">
        <v>11</v>
      </c>
      <c r="I4" s="246" t="s">
        <v>11</v>
      </c>
      <c r="J4" s="245"/>
      <c r="K4" s="245" t="s">
        <v>236</v>
      </c>
      <c r="L4" s="246" t="s">
        <v>11</v>
      </c>
      <c r="M4" s="246" t="s">
        <v>11</v>
      </c>
      <c r="N4" s="245"/>
      <c r="O4" s="246" t="s">
        <v>11</v>
      </c>
      <c r="P4" s="246" t="s">
        <v>11</v>
      </c>
      <c r="Q4" s="245" t="s">
        <v>236</v>
      </c>
      <c r="R4" s="245"/>
      <c r="S4" s="246" t="s">
        <v>11</v>
      </c>
      <c r="T4" s="246" t="s">
        <v>11</v>
      </c>
      <c r="U4" s="246" t="s">
        <v>11</v>
      </c>
      <c r="V4" s="246" t="s">
        <v>11</v>
      </c>
      <c r="W4" s="246" t="s">
        <v>11</v>
      </c>
      <c r="X4" s="245"/>
      <c r="Y4" s="245" t="s">
        <v>27</v>
      </c>
      <c r="Z4" s="246" t="s">
        <v>11</v>
      </c>
      <c r="AA4" s="246" t="s">
        <v>11</v>
      </c>
      <c r="AB4" s="246" t="s">
        <v>11</v>
      </c>
      <c r="AC4" s="246" t="s">
        <v>11</v>
      </c>
      <c r="AD4" s="245" t="s">
        <v>15</v>
      </c>
      <c r="AE4" s="245"/>
      <c r="AF4" s="247" t="s">
        <v>15</v>
      </c>
      <c r="AG4" s="248" t="s">
        <v>11</v>
      </c>
      <c r="AH4" s="249" t="n">
        <v>114</v>
      </c>
      <c r="AJ4" s="250"/>
    </row>
    <row r="5" customFormat="false" ht="12.75" hidden="false" customHeight="true" outlineLevel="0" collapsed="false">
      <c r="A5" s="251" t="n">
        <v>140473</v>
      </c>
      <c r="B5" s="252" t="s">
        <v>237</v>
      </c>
      <c r="C5" s="253"/>
      <c r="D5" s="254" t="s">
        <v>11</v>
      </c>
      <c r="E5" s="255" t="s">
        <v>18</v>
      </c>
      <c r="F5" s="255" t="s">
        <v>29</v>
      </c>
      <c r="G5" s="255" t="s">
        <v>29</v>
      </c>
      <c r="H5" s="255" t="s">
        <v>29</v>
      </c>
      <c r="I5" s="255" t="s">
        <v>18</v>
      </c>
      <c r="J5" s="254"/>
      <c r="K5" s="254" t="s">
        <v>27</v>
      </c>
      <c r="L5" s="255" t="s">
        <v>29</v>
      </c>
      <c r="M5" s="255" t="s">
        <v>18</v>
      </c>
      <c r="N5" s="254"/>
      <c r="O5" s="255"/>
      <c r="P5" s="255"/>
      <c r="Q5" s="254"/>
      <c r="R5" s="254"/>
      <c r="S5" s="255" t="s">
        <v>18</v>
      </c>
      <c r="T5" s="255" t="s">
        <v>29</v>
      </c>
      <c r="U5" s="255" t="s">
        <v>29</v>
      </c>
      <c r="V5" s="255" t="s">
        <v>29</v>
      </c>
      <c r="W5" s="255" t="s">
        <v>238</v>
      </c>
      <c r="X5" s="254" t="s">
        <v>17</v>
      </c>
      <c r="Y5" s="254"/>
      <c r="Z5" s="255" t="s">
        <v>29</v>
      </c>
      <c r="AA5" s="255" t="s">
        <v>238</v>
      </c>
      <c r="AB5" s="255" t="s">
        <v>29</v>
      </c>
      <c r="AC5" s="255" t="s">
        <v>29</v>
      </c>
      <c r="AD5" s="254" t="s">
        <v>15</v>
      </c>
      <c r="AE5" s="254" t="s">
        <v>17</v>
      </c>
      <c r="AF5" s="256" t="s">
        <v>27</v>
      </c>
      <c r="AG5" s="257" t="s">
        <v>29</v>
      </c>
      <c r="AH5" s="258" t="n">
        <v>114</v>
      </c>
      <c r="AJ5" s="9"/>
    </row>
    <row r="6" customFormat="false" ht="12.75" hidden="false" customHeight="true" outlineLevel="0" collapsed="false">
      <c r="A6" s="259" t="n">
        <v>141704</v>
      </c>
      <c r="B6" s="260" t="s">
        <v>239</v>
      </c>
      <c r="C6" s="261" t="s">
        <v>18</v>
      </c>
      <c r="D6" s="262"/>
      <c r="E6" s="263"/>
      <c r="F6" s="263" t="s">
        <v>18</v>
      </c>
      <c r="G6" s="263"/>
      <c r="H6" s="263"/>
      <c r="I6" s="263" t="s">
        <v>18</v>
      </c>
      <c r="J6" s="262" t="s">
        <v>15</v>
      </c>
      <c r="K6" s="262"/>
      <c r="L6" s="263"/>
      <c r="M6" s="263" t="s">
        <v>18</v>
      </c>
      <c r="N6" s="262"/>
      <c r="O6" s="263" t="s">
        <v>27</v>
      </c>
      <c r="P6" s="263" t="s">
        <v>18</v>
      </c>
      <c r="Q6" s="262" t="s">
        <v>15</v>
      </c>
      <c r="R6" s="262" t="s">
        <v>18</v>
      </c>
      <c r="S6" s="263"/>
      <c r="T6" s="263"/>
      <c r="U6" s="263" t="s">
        <v>18</v>
      </c>
      <c r="V6" s="263"/>
      <c r="W6" s="263"/>
      <c r="X6" s="262" t="s">
        <v>18</v>
      </c>
      <c r="Y6" s="262"/>
      <c r="Z6" s="263"/>
      <c r="AA6" s="263" t="s">
        <v>18</v>
      </c>
      <c r="AB6" s="263" t="s">
        <v>18</v>
      </c>
      <c r="AC6" s="263"/>
      <c r="AD6" s="262" t="s">
        <v>18</v>
      </c>
      <c r="AE6" s="262" t="s">
        <v>15</v>
      </c>
      <c r="AF6" s="264"/>
      <c r="AG6" s="265" t="s">
        <v>27</v>
      </c>
      <c r="AH6" s="258" t="n">
        <v>132</v>
      </c>
      <c r="AJ6" s="250"/>
    </row>
    <row r="7" customFormat="false" ht="12.75" hidden="false" customHeight="true" outlineLevel="0" collapsed="false">
      <c r="A7" s="266" t="n">
        <v>140694</v>
      </c>
      <c r="B7" s="267" t="s">
        <v>240</v>
      </c>
      <c r="C7" s="268" t="s">
        <v>241</v>
      </c>
      <c r="D7" s="269" t="s">
        <v>241</v>
      </c>
      <c r="E7" s="270"/>
      <c r="F7" s="270"/>
      <c r="G7" s="270"/>
      <c r="H7" s="270"/>
      <c r="I7" s="270"/>
      <c r="J7" s="269"/>
      <c r="K7" s="269"/>
      <c r="L7" s="270"/>
      <c r="M7" s="270"/>
      <c r="N7" s="269"/>
      <c r="O7" s="270"/>
      <c r="P7" s="270" t="s">
        <v>11</v>
      </c>
      <c r="Q7" s="269"/>
      <c r="R7" s="269" t="s">
        <v>11</v>
      </c>
      <c r="S7" s="270" t="s">
        <v>11</v>
      </c>
      <c r="T7" s="270" t="s">
        <v>11</v>
      </c>
      <c r="U7" s="270" t="s">
        <v>18</v>
      </c>
      <c r="V7" s="270" t="s">
        <v>11</v>
      </c>
      <c r="W7" s="270" t="s">
        <v>11</v>
      </c>
      <c r="X7" s="269"/>
      <c r="Y7" s="269" t="s">
        <v>242</v>
      </c>
      <c r="Z7" s="270" t="s">
        <v>11</v>
      </c>
      <c r="AA7" s="270" t="s">
        <v>11</v>
      </c>
      <c r="AB7" s="270" t="s">
        <v>18</v>
      </c>
      <c r="AC7" s="270" t="s">
        <v>11</v>
      </c>
      <c r="AD7" s="269" t="s">
        <v>242</v>
      </c>
      <c r="AE7" s="269" t="s">
        <v>11</v>
      </c>
      <c r="AF7" s="271" t="s">
        <v>11</v>
      </c>
      <c r="AG7" s="272" t="s">
        <v>11</v>
      </c>
      <c r="AH7" s="258" t="n">
        <v>114</v>
      </c>
      <c r="AJ7" s="250"/>
    </row>
    <row r="8" customFormat="false" ht="12.75" hidden="false" customHeight="true" outlineLevel="0" collapsed="false">
      <c r="A8" s="273" t="n">
        <v>140970</v>
      </c>
      <c r="B8" s="274" t="s">
        <v>243</v>
      </c>
      <c r="C8" s="244"/>
      <c r="D8" s="275" t="s">
        <v>244</v>
      </c>
      <c r="E8" s="276"/>
      <c r="F8" s="276" t="s">
        <v>18</v>
      </c>
      <c r="G8" s="276"/>
      <c r="H8" s="276"/>
      <c r="I8" s="276" t="s">
        <v>18</v>
      </c>
      <c r="J8" s="245" t="s">
        <v>18</v>
      </c>
      <c r="K8" s="245"/>
      <c r="L8" s="276" t="s">
        <v>15</v>
      </c>
      <c r="M8" s="276" t="s">
        <v>18</v>
      </c>
      <c r="N8" s="245"/>
      <c r="O8" s="276" t="s">
        <v>18</v>
      </c>
      <c r="P8" s="276" t="s">
        <v>18</v>
      </c>
      <c r="Q8" s="245"/>
      <c r="R8" s="245"/>
      <c r="S8" s="276" t="s">
        <v>18</v>
      </c>
      <c r="T8" s="276" t="s">
        <v>18</v>
      </c>
      <c r="U8" s="276"/>
      <c r="V8" s="276"/>
      <c r="W8" s="276"/>
      <c r="X8" s="245"/>
      <c r="Y8" s="245" t="s">
        <v>18</v>
      </c>
      <c r="Z8" s="276" t="s">
        <v>15</v>
      </c>
      <c r="AA8" s="276" t="s">
        <v>18</v>
      </c>
      <c r="AB8" s="276"/>
      <c r="AC8" s="276" t="s">
        <v>15</v>
      </c>
      <c r="AD8" s="245" t="s">
        <v>18</v>
      </c>
      <c r="AE8" s="245"/>
      <c r="AF8" s="247"/>
      <c r="AG8" s="277" t="s">
        <v>15</v>
      </c>
      <c r="AH8" s="258" t="n">
        <v>120</v>
      </c>
      <c r="AJ8" s="250"/>
    </row>
    <row r="9" customFormat="false" ht="12.75" hidden="false" customHeight="true" outlineLevel="0" collapsed="false">
      <c r="A9" s="278" t="n">
        <v>141321</v>
      </c>
      <c r="B9" s="279" t="s">
        <v>62</v>
      </c>
      <c r="C9" s="280"/>
      <c r="D9" s="240" t="s">
        <v>18</v>
      </c>
      <c r="E9" s="281"/>
      <c r="F9" s="281" t="s">
        <v>17</v>
      </c>
      <c r="G9" s="281" t="s">
        <v>18</v>
      </c>
      <c r="H9" s="281"/>
      <c r="I9" s="281" t="s">
        <v>17</v>
      </c>
      <c r="J9" s="240" t="s">
        <v>18</v>
      </c>
      <c r="K9" s="240" t="s">
        <v>17</v>
      </c>
      <c r="L9" s="281" t="s">
        <v>17</v>
      </c>
      <c r="M9" s="281" t="s">
        <v>18</v>
      </c>
      <c r="N9" s="240"/>
      <c r="O9" s="281" t="s">
        <v>17</v>
      </c>
      <c r="P9" s="281" t="s">
        <v>18</v>
      </c>
      <c r="Q9" s="240"/>
      <c r="R9" s="240" t="s">
        <v>27</v>
      </c>
      <c r="S9" s="281" t="s">
        <v>18</v>
      </c>
      <c r="T9" s="281"/>
      <c r="U9" s="281" t="s">
        <v>27</v>
      </c>
      <c r="V9" s="281" t="s">
        <v>18</v>
      </c>
      <c r="W9" s="281" t="s">
        <v>29</v>
      </c>
      <c r="X9" s="240"/>
      <c r="Y9" s="240" t="s">
        <v>18</v>
      </c>
      <c r="Z9" s="281" t="s">
        <v>29</v>
      </c>
      <c r="AA9" s="281"/>
      <c r="AB9" s="281" t="s">
        <v>18</v>
      </c>
      <c r="AC9" s="281"/>
      <c r="AD9" s="240"/>
      <c r="AE9" s="240" t="s">
        <v>18</v>
      </c>
      <c r="AF9" s="282"/>
      <c r="AG9" s="283" t="s">
        <v>17</v>
      </c>
      <c r="AH9" s="258" t="n">
        <v>120</v>
      </c>
      <c r="AJ9" s="9"/>
    </row>
    <row r="10" customFormat="false" ht="12.75" hidden="false" customHeight="true" outlineLevel="0" collapsed="false">
      <c r="A10" s="284" t="n">
        <v>154938</v>
      </c>
      <c r="B10" s="285" t="s">
        <v>245</v>
      </c>
      <c r="C10" s="253"/>
      <c r="D10" s="286" t="s">
        <v>244</v>
      </c>
      <c r="E10" s="287"/>
      <c r="F10" s="287" t="s">
        <v>18</v>
      </c>
      <c r="G10" s="287" t="s">
        <v>11</v>
      </c>
      <c r="H10" s="287" t="s">
        <v>11</v>
      </c>
      <c r="I10" s="287" t="s">
        <v>18</v>
      </c>
      <c r="J10" s="254"/>
      <c r="K10" s="254" t="s">
        <v>22</v>
      </c>
      <c r="L10" s="287"/>
      <c r="M10" s="287"/>
      <c r="N10" s="254" t="s">
        <v>18</v>
      </c>
      <c r="O10" s="287" t="s">
        <v>27</v>
      </c>
      <c r="P10" s="287" t="s">
        <v>18</v>
      </c>
      <c r="Q10" s="254" t="s">
        <v>14</v>
      </c>
      <c r="R10" s="254"/>
      <c r="S10" s="287"/>
      <c r="T10" s="287" t="s">
        <v>22</v>
      </c>
      <c r="U10" s="287" t="s">
        <v>27</v>
      </c>
      <c r="V10" s="287" t="s">
        <v>27</v>
      </c>
      <c r="W10" s="287" t="s">
        <v>18</v>
      </c>
      <c r="X10" s="254"/>
      <c r="Y10" s="254"/>
      <c r="Z10" s="287"/>
      <c r="AA10" s="287"/>
      <c r="AB10" s="287" t="s">
        <v>18</v>
      </c>
      <c r="AC10" s="287"/>
      <c r="AD10" s="254" t="s">
        <v>18</v>
      </c>
      <c r="AE10" s="254"/>
      <c r="AF10" s="256"/>
      <c r="AG10" s="288"/>
      <c r="AH10" s="258" t="n">
        <v>120</v>
      </c>
      <c r="AJ10" s="250"/>
    </row>
    <row r="11" customFormat="false" ht="12.75" hidden="false" customHeight="true" outlineLevel="0" collapsed="false">
      <c r="A11" s="289" t="n">
        <v>426377</v>
      </c>
      <c r="B11" s="290" t="s">
        <v>246</v>
      </c>
      <c r="C11" s="261" t="s">
        <v>18</v>
      </c>
      <c r="D11" s="262" t="s">
        <v>247</v>
      </c>
      <c r="E11" s="63" t="s">
        <v>18</v>
      </c>
      <c r="F11" s="63"/>
      <c r="G11" s="63"/>
      <c r="H11" s="63" t="s">
        <v>18</v>
      </c>
      <c r="I11" s="63" t="s">
        <v>27</v>
      </c>
      <c r="J11" s="262"/>
      <c r="K11" s="262" t="s">
        <v>18</v>
      </c>
      <c r="L11" s="63"/>
      <c r="M11" s="63" t="s">
        <v>15</v>
      </c>
      <c r="N11" s="262" t="s">
        <v>18</v>
      </c>
      <c r="O11" s="63"/>
      <c r="P11" s="63"/>
      <c r="Q11" s="262" t="s">
        <v>18</v>
      </c>
      <c r="R11" s="262" t="s">
        <v>27</v>
      </c>
      <c r="S11" s="63"/>
      <c r="T11" s="63" t="s">
        <v>18</v>
      </c>
      <c r="U11" s="63"/>
      <c r="V11" s="63"/>
      <c r="W11" s="63" t="s">
        <v>18</v>
      </c>
      <c r="X11" s="262"/>
      <c r="Y11" s="262"/>
      <c r="Z11" s="291" t="s">
        <v>248</v>
      </c>
      <c r="AA11" s="63"/>
      <c r="AB11" s="63"/>
      <c r="AC11" s="63" t="s">
        <v>18</v>
      </c>
      <c r="AD11" s="262"/>
      <c r="AE11" s="262"/>
      <c r="AF11" s="264" t="s">
        <v>18</v>
      </c>
      <c r="AG11" s="292"/>
      <c r="AH11" s="258" t="n">
        <v>120</v>
      </c>
      <c r="AJ11" s="9"/>
    </row>
    <row r="12" customFormat="false" ht="12.75" hidden="false" customHeight="true" outlineLevel="0" collapsed="false">
      <c r="A12" s="293" t="n">
        <v>137987</v>
      </c>
      <c r="B12" s="294" t="s">
        <v>33</v>
      </c>
      <c r="C12" s="295"/>
      <c r="D12" s="296"/>
      <c r="E12" s="68" t="s">
        <v>18</v>
      </c>
      <c r="F12" s="68"/>
      <c r="G12" s="68" t="s">
        <v>18</v>
      </c>
      <c r="H12" s="68" t="s">
        <v>18</v>
      </c>
      <c r="I12" s="68"/>
      <c r="J12" s="296"/>
      <c r="K12" s="296" t="s">
        <v>18</v>
      </c>
      <c r="L12" s="68"/>
      <c r="M12" s="68"/>
      <c r="N12" s="296" t="s">
        <v>18</v>
      </c>
      <c r="O12" s="68" t="s">
        <v>18</v>
      </c>
      <c r="P12" s="68"/>
      <c r="Q12" s="296" t="s">
        <v>18</v>
      </c>
      <c r="R12" s="296"/>
      <c r="S12" s="68"/>
      <c r="T12" s="68" t="s">
        <v>18</v>
      </c>
      <c r="U12" s="68"/>
      <c r="V12" s="68" t="s">
        <v>18</v>
      </c>
      <c r="W12" s="68" t="s">
        <v>18</v>
      </c>
      <c r="X12" s="296"/>
      <c r="Y12" s="296"/>
      <c r="Z12" s="68" t="s">
        <v>18</v>
      </c>
      <c r="AA12" s="68"/>
      <c r="AB12" s="68" t="s">
        <v>18</v>
      </c>
      <c r="AC12" s="68" t="s">
        <v>18</v>
      </c>
      <c r="AD12" s="296"/>
      <c r="AE12" s="296"/>
      <c r="AF12" s="297" t="s">
        <v>18</v>
      </c>
      <c r="AG12" s="298"/>
      <c r="AH12" s="258" t="n">
        <v>120</v>
      </c>
      <c r="AJ12" s="9"/>
    </row>
    <row r="13" customFormat="false" ht="12.75" hidden="false" customHeight="true" outlineLevel="0" collapsed="false">
      <c r="A13" s="299" t="n">
        <v>142140</v>
      </c>
      <c r="B13" s="300" t="s">
        <v>249</v>
      </c>
      <c r="C13" s="253"/>
      <c r="D13" s="254"/>
      <c r="E13" s="301" t="s">
        <v>29</v>
      </c>
      <c r="F13" s="301" t="s">
        <v>18</v>
      </c>
      <c r="G13" s="301" t="s">
        <v>17</v>
      </c>
      <c r="H13" s="301" t="s">
        <v>18</v>
      </c>
      <c r="I13" s="301" t="s">
        <v>29</v>
      </c>
      <c r="J13" s="254"/>
      <c r="K13" s="254" t="s">
        <v>18</v>
      </c>
      <c r="L13" s="301"/>
      <c r="M13" s="301" t="s">
        <v>27</v>
      </c>
      <c r="N13" s="254" t="s">
        <v>18</v>
      </c>
      <c r="O13" s="301" t="s">
        <v>15</v>
      </c>
      <c r="P13" s="301"/>
      <c r="Q13" s="254" t="s">
        <v>18</v>
      </c>
      <c r="R13" s="254"/>
      <c r="S13" s="301"/>
      <c r="T13" s="301" t="s">
        <v>18</v>
      </c>
      <c r="U13" s="301"/>
      <c r="V13" s="301" t="s">
        <v>18</v>
      </c>
      <c r="W13" s="301" t="s">
        <v>29</v>
      </c>
      <c r="X13" s="254"/>
      <c r="Y13" s="254"/>
      <c r="Z13" s="301" t="s">
        <v>29</v>
      </c>
      <c r="AA13" s="301"/>
      <c r="AB13" s="301" t="s">
        <v>15</v>
      </c>
      <c r="AC13" s="301" t="s">
        <v>18</v>
      </c>
      <c r="AD13" s="254"/>
      <c r="AE13" s="254"/>
      <c r="AF13" s="256" t="s">
        <v>18</v>
      </c>
      <c r="AG13" s="302" t="s">
        <v>15</v>
      </c>
      <c r="AH13" s="258" t="n">
        <v>120</v>
      </c>
      <c r="AJ13" s="250"/>
    </row>
    <row r="14" customFormat="false" ht="12.75" hidden="false" customHeight="true" outlineLevel="0" collapsed="false">
      <c r="A14" s="303" t="n">
        <v>101940</v>
      </c>
      <c r="B14" s="304" t="s">
        <v>47</v>
      </c>
      <c r="C14" s="261"/>
      <c r="D14" s="262"/>
      <c r="E14" s="305"/>
      <c r="F14" s="305"/>
      <c r="G14" s="305"/>
      <c r="H14" s="305"/>
      <c r="I14" s="305"/>
      <c r="J14" s="262" t="s">
        <v>11</v>
      </c>
      <c r="K14" s="262" t="s">
        <v>27</v>
      </c>
      <c r="L14" s="305"/>
      <c r="M14" s="305"/>
      <c r="N14" s="262"/>
      <c r="O14" s="305" t="s">
        <v>27</v>
      </c>
      <c r="P14" s="305"/>
      <c r="Q14" s="262" t="s">
        <v>11</v>
      </c>
      <c r="R14" s="262" t="s">
        <v>27</v>
      </c>
      <c r="S14" s="305"/>
      <c r="T14" s="305"/>
      <c r="U14" s="305"/>
      <c r="V14" s="305"/>
      <c r="W14" s="305" t="s">
        <v>11</v>
      </c>
      <c r="X14" s="262"/>
      <c r="Y14" s="262"/>
      <c r="Z14" s="305"/>
      <c r="AA14" s="305"/>
      <c r="AB14" s="305"/>
      <c r="AC14" s="305"/>
      <c r="AD14" s="262"/>
      <c r="AE14" s="262" t="s">
        <v>27</v>
      </c>
      <c r="AF14" s="264"/>
      <c r="AG14" s="306"/>
      <c r="AH14" s="258"/>
      <c r="AJ14" s="9"/>
      <c r="AK14" s="9" t="s">
        <v>42</v>
      </c>
      <c r="AL14" s="9"/>
      <c r="AM14" s="9"/>
    </row>
    <row r="15" customFormat="false" ht="12.75" hidden="false" customHeight="true" outlineLevel="0" collapsed="false">
      <c r="A15" s="307" t="n">
        <v>152005</v>
      </c>
      <c r="B15" s="308" t="s">
        <v>250</v>
      </c>
      <c r="C15" s="295"/>
      <c r="D15" s="296"/>
      <c r="E15" s="309"/>
      <c r="F15" s="309"/>
      <c r="G15" s="309"/>
      <c r="H15" s="309"/>
      <c r="I15" s="309"/>
      <c r="J15" s="296"/>
      <c r="K15" s="296"/>
      <c r="L15" s="309"/>
      <c r="M15" s="309"/>
      <c r="N15" s="296" t="s">
        <v>17</v>
      </c>
      <c r="O15" s="309"/>
      <c r="P15" s="309"/>
      <c r="Q15" s="296"/>
      <c r="R15" s="296" t="s">
        <v>17</v>
      </c>
      <c r="S15" s="309"/>
      <c r="T15" s="309"/>
      <c r="U15" s="309"/>
      <c r="V15" s="309"/>
      <c r="W15" s="309" t="s">
        <v>40</v>
      </c>
      <c r="X15" s="296" t="s">
        <v>21</v>
      </c>
      <c r="Y15" s="296" t="s">
        <v>27</v>
      </c>
      <c r="Z15" s="309"/>
      <c r="AA15" s="309"/>
      <c r="AB15" s="309"/>
      <c r="AC15" s="309"/>
      <c r="AD15" s="296"/>
      <c r="AE15" s="310" t="s">
        <v>40</v>
      </c>
      <c r="AF15" s="311"/>
      <c r="AG15" s="312" t="s">
        <v>21</v>
      </c>
      <c r="AH15" s="313"/>
      <c r="AJ15" s="250"/>
    </row>
    <row r="16" customFormat="false" ht="12.75" hidden="false" customHeight="true" outlineLevel="0" collapsed="false">
      <c r="A16" s="314" t="n">
        <v>140465</v>
      </c>
      <c r="B16" s="315" t="s">
        <v>251</v>
      </c>
      <c r="C16" s="253"/>
      <c r="D16" s="254"/>
      <c r="E16" s="316"/>
      <c r="F16" s="316"/>
      <c r="G16" s="316"/>
      <c r="H16" s="316"/>
      <c r="I16" s="316"/>
      <c r="J16" s="254"/>
      <c r="K16" s="254"/>
      <c r="L16" s="316"/>
      <c r="M16" s="316"/>
      <c r="N16" s="254"/>
      <c r="O16" s="316"/>
      <c r="P16" s="316"/>
      <c r="Q16" s="254"/>
      <c r="R16" s="254"/>
      <c r="S16" s="316"/>
      <c r="T16" s="316"/>
      <c r="U16" s="316"/>
      <c r="V16" s="316"/>
      <c r="W16" s="316"/>
      <c r="X16" s="254"/>
      <c r="Y16" s="254"/>
      <c r="Z16" s="316"/>
      <c r="AA16" s="316"/>
      <c r="AB16" s="316"/>
      <c r="AC16" s="316"/>
      <c r="AD16" s="254"/>
      <c r="AE16" s="317"/>
      <c r="AF16" s="318"/>
      <c r="AG16" s="319"/>
      <c r="AH16" s="320"/>
      <c r="AJ16" s="9"/>
    </row>
    <row r="17" customFormat="false" ht="12.75" hidden="false" customHeight="true" outlineLevel="0" collapsed="false">
      <c r="A17" s="321"/>
      <c r="B17" s="322" t="s">
        <v>51</v>
      </c>
      <c r="C17" s="32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23" t="n">
        <f aca="false">COUNTIF(D4:D16,"M")+COUNTIF(D21:D35,"M")+COUNTIF(D4:D16,"P")+COUNTIF(D21:D35,"P")+COUNTIF(D37:D44,"M")+COUNTIF(D37:D45,"P")</f>
        <v>2</v>
      </c>
      <c r="E17" s="323" t="n">
        <f aca="false">COUNTIF(E4:E16,"M")+COUNTIF(E21:E35,"M")+COUNTIF(E4:E16,"P")+COUNTIF(E21:E35,"P")+COUNTIF(E37:E44,"M")+COUNTIF(E37:E45,"P")</f>
        <v>4</v>
      </c>
      <c r="F17" s="323" t="n">
        <f aca="false">COUNTIF(F4:F16,"M")+COUNTIF(F21:F35,"M")+COUNTIF(F4:F16,"P")+COUNTIF(F21:F35,"P")+COUNTIF(F37:F44,"M")+COUNTIF(F37:F45,"P")</f>
        <v>7</v>
      </c>
      <c r="G17" s="323" t="n">
        <f aca="false">COUNTIF(G4:G16,"M")+COUNTIF(G21:G35,"M")+COUNTIF(G4:G16,"P")+COUNTIF(G21:G35,"P")+COUNTIF(G37:G44,"M")+COUNTIF(G37:G45,"P")</f>
        <v>5</v>
      </c>
      <c r="H17" s="323" t="n">
        <f aca="false">COUNTIF(H4:H16,"M")+COUNTIF(H21:H35,"M")+COUNTIF(H4:H16,"P")+COUNTIF(H21:H35,"P")+COUNTIF(H37:H44,"M")+COUNTIF(H37:H45,"P")</f>
        <v>6</v>
      </c>
      <c r="I17" s="323" t="n">
        <f aca="false">COUNTIF(I4:I16,"M")+COUNTIF(I21:I35,"M")+COUNTIF(I4:I16,"P")+COUNTIF(I21:I35,"P")+COUNTIF(I37:I44,"M")+COUNTIF(I37:I45,"P")</f>
        <v>6</v>
      </c>
      <c r="J17" s="323" t="n">
        <f aca="false">COUNTIF(J4:J16,"M")+COUNTIF(J21:J35,"M")+COUNTIF(J4:J16,"P")+COUNTIF(J21:J35,"P")+COUNTIF(J37:J44,"M")+COUNTIF(J37:J45,"P")</f>
        <v>5</v>
      </c>
      <c r="K17" s="323" t="n">
        <f aca="false">COUNTIF(K4:K16,"M")+COUNTIF(K21:K35,"M")+COUNTIF(K4:K16,"P")+COUNTIF(K21:K35,"P")+COUNTIF(K37:K44,"M")+COUNTIF(K37:K45,"P")</f>
        <v>5</v>
      </c>
      <c r="L17" s="323" t="n">
        <f aca="false">COUNTIF(L4:L16,"M")+COUNTIF(L21:L35,"M")+COUNTIF(L4:L16,"P")+COUNTIF(L21:L35,"P")+COUNTIF(L37:L44,"M")+COUNTIF(L37:L45,"P")</f>
        <v>2</v>
      </c>
      <c r="M17" s="323" t="n">
        <f aca="false">COUNTIF(M4:M16,"M")+COUNTIF(M21:M35,"M")+COUNTIF(M4:M16,"P")+COUNTIF(M21:M35,"P")+COUNTIF(M37:M44,"M")+COUNTIF(M37:M45,"P")</f>
        <v>7</v>
      </c>
      <c r="N17" s="323" t="n">
        <f aca="false">COUNTIF(N4:N16,"M")+COUNTIF(N21:N35,"M")+COUNTIF(N4:N16,"P")+COUNTIF(N21:N35,"P")+COUNTIF(N37:N44,"M")+COUNTIF(N37:N45,"P")</f>
        <v>4</v>
      </c>
      <c r="O17" s="323" t="n">
        <f aca="false">COUNTIF(O4:O16,"M")+COUNTIF(O21:O35,"M")+COUNTIF(O4:O16,"P")+COUNTIF(O21:O35,"P")+COUNTIF(O37:O44,"M")+COUNTIF(O37:O45,"P")</f>
        <v>7</v>
      </c>
      <c r="P17" s="323" t="n">
        <f aca="false">COUNTIF(P4:P16,"M")+COUNTIF(P21:P35,"M")+COUNTIF(P4:P16,"P")+COUNTIF(P21:P35,"P")+COUNTIF(P37:P44,"M")+COUNTIF(P37:P45,"P")</f>
        <v>7</v>
      </c>
      <c r="Q17" s="323" t="n">
        <f aca="false">COUNTIF(Q4:Q16,"M")+COUNTIF(Q21:Q35,"M")+COUNTIF(Q4:Q16,"P")+COUNTIF(Q21:Q35,"P")+COUNTIF(Q37:Q44,"M")+COUNTIF(Q37:Q45,"P")</f>
        <v>5</v>
      </c>
      <c r="R17" s="323" t="n">
        <f aca="false">COUNTIF(R4:R16,"M")+COUNTIF(R21:R35,"M")+COUNTIF(R4:R16,"P")+COUNTIF(R21:R35,"P")+COUNTIF(R37:R44,"M")+COUNTIF(R37:R45,"P")</f>
        <v>5</v>
      </c>
      <c r="S17" s="323" t="n">
        <f aca="false">COUNTIF(S4:S16,"M")+COUNTIF(S21:S35,"M")+COUNTIF(S4:S16,"P")+COUNTIF(S21:S35,"P")+COUNTIF(S37:S44,"M")+COUNTIF(S37:S45,"P")</f>
        <v>5</v>
      </c>
      <c r="T17" s="323" t="n">
        <f aca="false">COUNTIF(T4:T16,"M")+COUNTIF(T21:T35,"M")+COUNTIF(T4:T16,"P")+COUNTIF(T21:T35,"P")+COUNTIF(T37:T44,"M")+COUNTIF(T37:T45,"P")</f>
        <v>6</v>
      </c>
      <c r="U17" s="323" t="n">
        <f aca="false">COUNTIF(U4:U16,"M")+COUNTIF(U21:U35,"M")+COUNTIF(U4:U16,"P")+COUNTIF(U21:U35,"P")+COUNTIF(U37:U44,"M")+COUNTIF(U37:U45,"P")</f>
        <v>5</v>
      </c>
      <c r="V17" s="323" t="n">
        <f aca="false">COUNTIF(V4:V16,"M")+COUNTIF(V21:V35,"M")+COUNTIF(V4:V16,"P")+COUNTIF(V21:V35,"P")+COUNTIF(V37:V44,"M")+COUNTIF(V37:V45,"P")</f>
        <v>7</v>
      </c>
      <c r="W17" s="323" t="n">
        <f aca="false">COUNTIF(W4:W16,"M")+COUNTIF(W21:W35,"M")+COUNTIF(W4:W16,"P")+COUNTIF(W21:W35,"P")+COUNTIF(W37:W44,"M")+COUNTIF(W37:W45,"P")</f>
        <v>6</v>
      </c>
      <c r="X17" s="323" t="n">
        <f aca="false">COUNTIF(X4:X16,"M")+COUNTIF(X21:X35,"M")+COUNTIF(X4:X16,"P")+COUNTIF(X21:X35,"P")+COUNTIF(X37:X44,"M")+COUNTIF(X37:X45,"P")</f>
        <v>1</v>
      </c>
      <c r="Y17" s="323" t="n">
        <f aca="false">COUNTIF(Y4:Y16,"M")+COUNTIF(Y21:Y35,"M")+COUNTIF(Y4:Y16,"P")+COUNTIF(Y21:Y35,"P")+COUNTIF(Y37:Y44,"M")+COUNTIF(Y37:Y45,"P")</f>
        <v>4</v>
      </c>
      <c r="Z17" s="323" t="n">
        <f aca="false">COUNTIF(Z4:Z16,"M")+COUNTIF(Z21:Z35,"M")+COUNTIF(Z4:Z16,"P")+COUNTIF(Z21:Z35,"P")+COUNTIF(Z37:Z44,"M")+COUNTIF(Z37:Z45,"P")</f>
        <v>4</v>
      </c>
      <c r="AA17" s="323" t="n">
        <f aca="false">COUNTIF(AA4:AA16,"M")+COUNTIF(AA21:AA35,"M")+COUNTIF(AA4:AA16,"P")+COUNTIF(AA21:AA35,"P")+COUNTIF(AA37:AA44,"M")+COUNTIF(AA37:AA45,"P")</f>
        <v>5</v>
      </c>
      <c r="AB17" s="323" t="n">
        <f aca="false">COUNTIF(AB4:AB16,"M")+COUNTIF(AB21:AB35,"M")+COUNTIF(AB4:AB16,"P")+COUNTIF(AB21:AB35,"P")+COUNTIF(AB37:AB44,"M")+COUNTIF(AB37:AB45,"P")</f>
        <v>7</v>
      </c>
      <c r="AC17" s="323" t="n">
        <f aca="false">COUNTIF(AC4:AC16,"M")+COUNTIF(AC21:AC35,"M")+COUNTIF(AC4:AC16,"P")+COUNTIF(AC21:AC35,"P")+COUNTIF(AC37:AC44,"M")+COUNTIF(AC37:AC45,"P")</f>
        <v>6</v>
      </c>
      <c r="AD17" s="323" t="n">
        <f aca="false">COUNTIF(AD4:AD16,"M")+COUNTIF(AD21:AD35,"M")+COUNTIF(AD4:AD16,"P")+COUNTIF(AD21:AD35,"P")+COUNTIF(AD37:AD44,"M")+COUNTIF(AD37:AD45,"P")</f>
        <v>5</v>
      </c>
      <c r="AE17" s="323" t="n">
        <f aca="false">COUNTIF(AE4:AE16,"M")+COUNTIF(AE21:AE35,"M")+COUNTIF(AE4:AE16,"P")+COUNTIF(AE21:AE35,"P")+COUNTIF(AE37:AE44,"M")+COUNTIF(AE37:AE45,"P")</f>
        <v>4</v>
      </c>
      <c r="AF17" s="323" t="n">
        <f aca="false">COUNTIF(AF4:AF16,"M")+COUNTIF(AF21:AF35,"M")+COUNTIF(AF4:AF16,"P")+COUNTIF(AF21:AF35,"P")+COUNTIF(AF37:AF44,"M")+COUNTIF(AF37:AF45,"P")</f>
        <v>6</v>
      </c>
      <c r="AG17" s="323" t="n">
        <f aca="false">COUNTIF(AG4:AG16,"M")+COUNTIF(AG21:AG35,"M")+COUNTIF(AG4:AG16,"P")+COUNTIF(AG21:AG35,"P")+COUNTIF(AG37:AG44,"M")+COUNTIF(AG37:AG45,"P")</f>
        <v>7</v>
      </c>
      <c r="AH17" s="324" t="n">
        <f aca="false">SUM(C17:AG17)</f>
        <v>160</v>
      </c>
      <c r="AI17" s="325" t="n">
        <v>210</v>
      </c>
      <c r="AJ17" s="250"/>
      <c r="AK17" s="9"/>
      <c r="AL17" s="9"/>
      <c r="AM17" s="9"/>
    </row>
    <row r="18" customFormat="false" ht="12.75" hidden="false" customHeight="true" outlineLevel="0" collapsed="false">
      <c r="A18" s="326"/>
      <c r="B18" s="327" t="s">
        <v>52</v>
      </c>
      <c r="C18" s="32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2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2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2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2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2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2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2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2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2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2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2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2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2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2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2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2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2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2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2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2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2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2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2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2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2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2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2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2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2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2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29" t="n">
        <f aca="false">SUM(C18:AG18)</f>
        <v>169</v>
      </c>
      <c r="AI18" s="325" t="n">
        <v>210</v>
      </c>
      <c r="AJ18" s="9"/>
      <c r="AK18" s="9"/>
      <c r="AL18" s="9"/>
      <c r="AM18" s="9"/>
    </row>
    <row r="19" customFormat="false" ht="12.75" hidden="false" customHeight="true" outlineLevel="0" collapsed="false">
      <c r="A19" s="330" t="s">
        <v>2</v>
      </c>
      <c r="B19" s="330"/>
      <c r="C19" s="331" t="n">
        <v>1</v>
      </c>
      <c r="D19" s="331" t="n">
        <v>2</v>
      </c>
      <c r="E19" s="331" t="n">
        <v>3</v>
      </c>
      <c r="F19" s="331" t="n">
        <v>4</v>
      </c>
      <c r="G19" s="331" t="n">
        <v>5</v>
      </c>
      <c r="H19" s="331" t="n">
        <v>6</v>
      </c>
      <c r="I19" s="331" t="n">
        <v>7</v>
      </c>
      <c r="J19" s="331" t="n">
        <v>8</v>
      </c>
      <c r="K19" s="331" t="n">
        <v>9</v>
      </c>
      <c r="L19" s="331" t="n">
        <v>10</v>
      </c>
      <c r="M19" s="331" t="n">
        <v>11</v>
      </c>
      <c r="N19" s="331" t="n">
        <v>12</v>
      </c>
      <c r="O19" s="331" t="n">
        <v>13</v>
      </c>
      <c r="P19" s="331" t="n">
        <v>14</v>
      </c>
      <c r="Q19" s="331" t="n">
        <v>15</v>
      </c>
      <c r="R19" s="331" t="n">
        <v>16</v>
      </c>
      <c r="S19" s="331" t="n">
        <v>17</v>
      </c>
      <c r="T19" s="331" t="n">
        <v>18</v>
      </c>
      <c r="U19" s="331" t="n">
        <v>19</v>
      </c>
      <c r="V19" s="331" t="n">
        <v>20</v>
      </c>
      <c r="W19" s="331" t="n">
        <v>21</v>
      </c>
      <c r="X19" s="331" t="n">
        <v>22</v>
      </c>
      <c r="Y19" s="331" t="n">
        <v>23</v>
      </c>
      <c r="Z19" s="331" t="n">
        <v>24</v>
      </c>
      <c r="AA19" s="331" t="n">
        <v>25</v>
      </c>
      <c r="AB19" s="331" t="n">
        <v>26</v>
      </c>
      <c r="AC19" s="331" t="n">
        <v>27</v>
      </c>
      <c r="AD19" s="331" t="n">
        <v>28</v>
      </c>
      <c r="AE19" s="331" t="n">
        <v>29</v>
      </c>
      <c r="AF19" s="331" t="n">
        <v>30</v>
      </c>
      <c r="AG19" s="331" t="n">
        <v>31</v>
      </c>
      <c r="AH19" s="332"/>
      <c r="AJ19" s="250"/>
    </row>
    <row r="20" customFormat="false" ht="12.75" hidden="false" customHeight="true" outlineLevel="0" collapsed="false">
      <c r="A20" s="330"/>
      <c r="B20" s="330"/>
      <c r="C20" s="240" t="s">
        <v>8</v>
      </c>
      <c r="D20" s="240" t="s">
        <v>9</v>
      </c>
      <c r="E20" s="240" t="s">
        <v>3</v>
      </c>
      <c r="F20" s="240" t="s">
        <v>4</v>
      </c>
      <c r="G20" s="240" t="s">
        <v>5</v>
      </c>
      <c r="H20" s="240" t="s">
        <v>6</v>
      </c>
      <c r="I20" s="240" t="s">
        <v>7</v>
      </c>
      <c r="J20" s="240" t="s">
        <v>8</v>
      </c>
      <c r="K20" s="240" t="s">
        <v>9</v>
      </c>
      <c r="L20" s="240" t="s">
        <v>3</v>
      </c>
      <c r="M20" s="240" t="s">
        <v>4</v>
      </c>
      <c r="N20" s="240" t="s">
        <v>5</v>
      </c>
      <c r="O20" s="240" t="s">
        <v>6</v>
      </c>
      <c r="P20" s="240" t="s">
        <v>7</v>
      </c>
      <c r="Q20" s="240" t="s">
        <v>8</v>
      </c>
      <c r="R20" s="240" t="s">
        <v>9</v>
      </c>
      <c r="S20" s="240" t="s">
        <v>3</v>
      </c>
      <c r="T20" s="240" t="s">
        <v>4</v>
      </c>
      <c r="U20" s="240" t="s">
        <v>5</v>
      </c>
      <c r="V20" s="240" t="s">
        <v>6</v>
      </c>
      <c r="W20" s="240" t="s">
        <v>7</v>
      </c>
      <c r="X20" s="240" t="s">
        <v>8</v>
      </c>
      <c r="Y20" s="240" t="s">
        <v>9</v>
      </c>
      <c r="Z20" s="240" t="s">
        <v>3</v>
      </c>
      <c r="AA20" s="240" t="s">
        <v>4</v>
      </c>
      <c r="AB20" s="240" t="s">
        <v>5</v>
      </c>
      <c r="AC20" s="240" t="s">
        <v>6</v>
      </c>
      <c r="AD20" s="240" t="s">
        <v>7</v>
      </c>
      <c r="AE20" s="240" t="s">
        <v>8</v>
      </c>
      <c r="AF20" s="240" t="s">
        <v>9</v>
      </c>
      <c r="AG20" s="240" t="s">
        <v>3</v>
      </c>
      <c r="AH20" s="333"/>
      <c r="AJ20" s="9"/>
    </row>
    <row r="21" customFormat="false" ht="12.75" hidden="false" customHeight="true" outlineLevel="0" collapsed="false">
      <c r="A21" s="334" t="n">
        <v>111201</v>
      </c>
      <c r="B21" s="335" t="s">
        <v>252</v>
      </c>
      <c r="C21" s="336" t="s">
        <v>67</v>
      </c>
      <c r="D21" s="245" t="s">
        <v>67</v>
      </c>
      <c r="E21" s="337" t="s">
        <v>17</v>
      </c>
      <c r="F21" s="337" t="s">
        <v>15</v>
      </c>
      <c r="G21" s="337" t="s">
        <v>67</v>
      </c>
      <c r="H21" s="337" t="s">
        <v>32</v>
      </c>
      <c r="I21" s="338"/>
      <c r="J21" s="339" t="s">
        <v>40</v>
      </c>
      <c r="K21" s="339"/>
      <c r="L21" s="337"/>
      <c r="M21" s="337" t="s">
        <v>40</v>
      </c>
      <c r="N21" s="245"/>
      <c r="O21" s="337"/>
      <c r="P21" s="338" t="s">
        <v>40</v>
      </c>
      <c r="Q21" s="339"/>
      <c r="R21" s="339"/>
      <c r="S21" s="337" t="s">
        <v>40</v>
      </c>
      <c r="T21" s="337"/>
      <c r="U21" s="338"/>
      <c r="V21" s="337" t="s">
        <v>40</v>
      </c>
      <c r="W21" s="337"/>
      <c r="X21" s="339"/>
      <c r="Y21" s="339" t="s">
        <v>40</v>
      </c>
      <c r="Z21" s="338"/>
      <c r="AA21" s="337"/>
      <c r="AB21" s="337" t="s">
        <v>40</v>
      </c>
      <c r="AC21" s="337"/>
      <c r="AD21" s="339"/>
      <c r="AE21" s="339"/>
      <c r="AF21" s="340"/>
      <c r="AG21" s="341" t="s">
        <v>18</v>
      </c>
      <c r="AH21" s="249" t="n">
        <v>120</v>
      </c>
      <c r="AJ21" s="250"/>
      <c r="AK21" s="9" t="s">
        <v>42</v>
      </c>
      <c r="AL21" s="9" t="s">
        <v>42</v>
      </c>
      <c r="AM21" s="9"/>
    </row>
    <row r="22" customFormat="false" ht="12.75" hidden="false" customHeight="true" outlineLevel="0" collapsed="false">
      <c r="A22" s="342" t="n">
        <v>104833</v>
      </c>
      <c r="B22" s="343" t="s">
        <v>253</v>
      </c>
      <c r="C22" s="280"/>
      <c r="D22" s="240" t="s">
        <v>40</v>
      </c>
      <c r="E22" s="344"/>
      <c r="F22" s="344"/>
      <c r="G22" s="344" t="s">
        <v>40</v>
      </c>
      <c r="H22" s="344"/>
      <c r="I22" s="344"/>
      <c r="J22" s="240" t="s">
        <v>40</v>
      </c>
      <c r="K22" s="240"/>
      <c r="L22" s="344"/>
      <c r="M22" s="344" t="s">
        <v>40</v>
      </c>
      <c r="N22" s="240" t="s">
        <v>40</v>
      </c>
      <c r="O22" s="344"/>
      <c r="P22" s="344" t="s">
        <v>40</v>
      </c>
      <c r="Q22" s="240"/>
      <c r="R22" s="240"/>
      <c r="S22" s="344" t="s">
        <v>40</v>
      </c>
      <c r="T22" s="344"/>
      <c r="U22" s="344"/>
      <c r="V22" s="344" t="s">
        <v>40</v>
      </c>
      <c r="W22" s="344"/>
      <c r="X22" s="240"/>
      <c r="Y22" s="240" t="s">
        <v>40</v>
      </c>
      <c r="Z22" s="344"/>
      <c r="AA22" s="344"/>
      <c r="AB22" s="344" t="s">
        <v>40</v>
      </c>
      <c r="AC22" s="344"/>
      <c r="AD22" s="240"/>
      <c r="AE22" s="240" t="s">
        <v>40</v>
      </c>
      <c r="AF22" s="282"/>
      <c r="AG22" s="345"/>
      <c r="AH22" s="258" t="n">
        <v>120</v>
      </c>
      <c r="AJ22" s="9"/>
      <c r="AK22" s="9"/>
      <c r="AL22" s="9"/>
      <c r="AM22" s="9" t="s">
        <v>42</v>
      </c>
    </row>
    <row r="23" customFormat="false" ht="12.75" hidden="false" customHeight="true" outlineLevel="0" collapsed="false">
      <c r="A23" s="342" t="n">
        <v>141186</v>
      </c>
      <c r="B23" s="343" t="s">
        <v>254</v>
      </c>
      <c r="C23" s="295" t="s">
        <v>40</v>
      </c>
      <c r="D23" s="296"/>
      <c r="E23" s="346"/>
      <c r="F23" s="346"/>
      <c r="G23" s="346" t="s">
        <v>40</v>
      </c>
      <c r="H23" s="346"/>
      <c r="I23" s="346" t="s">
        <v>40</v>
      </c>
      <c r="J23" s="296"/>
      <c r="K23" s="296"/>
      <c r="L23" s="346" t="s">
        <v>40</v>
      </c>
      <c r="M23" s="346"/>
      <c r="N23" s="296" t="s">
        <v>21</v>
      </c>
      <c r="O23" s="346"/>
      <c r="P23" s="346" t="s">
        <v>40</v>
      </c>
      <c r="Q23" s="296"/>
      <c r="R23" s="296" t="s">
        <v>40</v>
      </c>
      <c r="S23" s="346" t="s">
        <v>40</v>
      </c>
      <c r="T23" s="346"/>
      <c r="U23" s="346"/>
      <c r="V23" s="346"/>
      <c r="W23" s="346"/>
      <c r="X23" s="296" t="s">
        <v>40</v>
      </c>
      <c r="Y23" s="296"/>
      <c r="Z23" s="346"/>
      <c r="AA23" s="346"/>
      <c r="AB23" s="346" t="s">
        <v>40</v>
      </c>
      <c r="AC23" s="346" t="s">
        <v>21</v>
      </c>
      <c r="AD23" s="296" t="s">
        <v>40</v>
      </c>
      <c r="AE23" s="296"/>
      <c r="AF23" s="297"/>
      <c r="AG23" s="347" t="s">
        <v>40</v>
      </c>
      <c r="AH23" s="258" t="n">
        <v>132</v>
      </c>
      <c r="AJ23" s="250"/>
    </row>
    <row r="24" customFormat="false" ht="12.75" hidden="false" customHeight="true" outlineLevel="0" collapsed="false">
      <c r="A24" s="342" t="n">
        <v>141097</v>
      </c>
      <c r="B24" s="343" t="s">
        <v>16</v>
      </c>
      <c r="C24" s="261"/>
      <c r="D24" s="262" t="s">
        <v>67</v>
      </c>
      <c r="E24" s="348"/>
      <c r="F24" s="348"/>
      <c r="G24" s="348" t="s">
        <v>40</v>
      </c>
      <c r="H24" s="348" t="s">
        <v>27</v>
      </c>
      <c r="I24" s="348"/>
      <c r="J24" s="262" t="s">
        <v>67</v>
      </c>
      <c r="K24" s="262"/>
      <c r="L24" s="348" t="s">
        <v>17</v>
      </c>
      <c r="M24" s="348" t="s">
        <v>67</v>
      </c>
      <c r="N24" s="262" t="s">
        <v>17</v>
      </c>
      <c r="O24" s="348" t="s">
        <v>17</v>
      </c>
      <c r="P24" s="348" t="s">
        <v>67</v>
      </c>
      <c r="Q24" s="262" t="s">
        <v>40</v>
      </c>
      <c r="R24" s="349" t="s">
        <v>255</v>
      </c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258" t="n">
        <v>60</v>
      </c>
      <c r="AI24" s="102" t="n">
        <v>54</v>
      </c>
      <c r="AJ24" s="9" t="n">
        <v>12</v>
      </c>
      <c r="AK24" s="9"/>
      <c r="AL24" s="9"/>
      <c r="AM24" s="9"/>
    </row>
    <row r="25" customFormat="false" ht="12.75" hidden="false" customHeight="true" outlineLevel="0" collapsed="false">
      <c r="A25" s="350" t="n">
        <v>140562</v>
      </c>
      <c r="B25" s="351" t="s">
        <v>256</v>
      </c>
      <c r="C25" s="253"/>
      <c r="D25" s="254" t="s">
        <v>40</v>
      </c>
      <c r="E25" s="352"/>
      <c r="F25" s="352" t="s">
        <v>241</v>
      </c>
      <c r="G25" s="352" t="s">
        <v>40</v>
      </c>
      <c r="H25" s="352"/>
      <c r="I25" s="352" t="s">
        <v>241</v>
      </c>
      <c r="J25" s="254" t="s">
        <v>40</v>
      </c>
      <c r="K25" s="254"/>
      <c r="L25" s="352"/>
      <c r="M25" s="352" t="s">
        <v>40</v>
      </c>
      <c r="N25" s="254"/>
      <c r="O25" s="352" t="s">
        <v>241</v>
      </c>
      <c r="P25" s="353" t="s">
        <v>257</v>
      </c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258" t="n">
        <v>48</v>
      </c>
      <c r="AI25" s="102" t="n">
        <v>48</v>
      </c>
      <c r="AJ25" s="250" t="n">
        <v>18</v>
      </c>
      <c r="AK25" s="9"/>
      <c r="AL25" s="9"/>
      <c r="AM25" s="9"/>
    </row>
    <row r="26" customFormat="false" ht="12.75" hidden="false" customHeight="true" outlineLevel="0" collapsed="false">
      <c r="A26" s="354" t="n">
        <v>141127</v>
      </c>
      <c r="B26" s="355" t="s">
        <v>258</v>
      </c>
      <c r="C26" s="244"/>
      <c r="D26" s="245"/>
      <c r="E26" s="152" t="s">
        <v>67</v>
      </c>
      <c r="F26" s="356"/>
      <c r="G26" s="356" t="s">
        <v>15</v>
      </c>
      <c r="H26" s="152" t="s">
        <v>67</v>
      </c>
      <c r="I26" s="356"/>
      <c r="J26" s="296"/>
      <c r="K26" s="245" t="s">
        <v>40</v>
      </c>
      <c r="L26" s="356"/>
      <c r="M26" s="152"/>
      <c r="N26" s="245" t="s">
        <v>40</v>
      </c>
      <c r="O26" s="152"/>
      <c r="P26" s="356"/>
      <c r="Q26" s="296" t="s">
        <v>40</v>
      </c>
      <c r="R26" s="245" t="s">
        <v>40</v>
      </c>
      <c r="S26" s="356"/>
      <c r="T26" s="152" t="s">
        <v>67</v>
      </c>
      <c r="U26" s="356"/>
      <c r="V26" s="152"/>
      <c r="W26" s="356" t="s">
        <v>67</v>
      </c>
      <c r="X26" s="245"/>
      <c r="Y26" s="296"/>
      <c r="Z26" s="356" t="s">
        <v>67</v>
      </c>
      <c r="AA26" s="152"/>
      <c r="AB26" s="356"/>
      <c r="AC26" s="356" t="s">
        <v>67</v>
      </c>
      <c r="AD26" s="296"/>
      <c r="AE26" s="245"/>
      <c r="AF26" s="247" t="s">
        <v>40</v>
      </c>
      <c r="AG26" s="357"/>
      <c r="AH26" s="258" t="n">
        <v>120</v>
      </c>
      <c r="AJ26" s="9"/>
    </row>
    <row r="27" customFormat="false" ht="12.75" hidden="false" customHeight="true" outlineLevel="0" collapsed="false">
      <c r="A27" s="358" t="n">
        <v>140678</v>
      </c>
      <c r="B27" s="359" t="s">
        <v>259</v>
      </c>
      <c r="C27" s="295"/>
      <c r="D27" s="296"/>
      <c r="E27" s="152" t="s">
        <v>40</v>
      </c>
      <c r="F27" s="152"/>
      <c r="G27" s="152" t="s">
        <v>21</v>
      </c>
      <c r="H27" s="152" t="s">
        <v>40</v>
      </c>
      <c r="I27" s="152"/>
      <c r="J27" s="296"/>
      <c r="K27" s="296" t="s">
        <v>40</v>
      </c>
      <c r="L27" s="152"/>
      <c r="M27" s="152" t="s">
        <v>40</v>
      </c>
      <c r="N27" s="296" t="s">
        <v>40</v>
      </c>
      <c r="O27" s="152"/>
      <c r="P27" s="152" t="s">
        <v>21</v>
      </c>
      <c r="Q27" s="296" t="s">
        <v>40</v>
      </c>
      <c r="R27" s="296" t="s">
        <v>21</v>
      </c>
      <c r="S27" s="152"/>
      <c r="T27" s="152" t="s">
        <v>40</v>
      </c>
      <c r="U27" s="152" t="s">
        <v>21</v>
      </c>
      <c r="V27" s="152"/>
      <c r="W27" s="152" t="s">
        <v>40</v>
      </c>
      <c r="X27" s="296"/>
      <c r="Y27" s="296"/>
      <c r="Z27" s="152" t="s">
        <v>40</v>
      </c>
      <c r="AA27" s="152"/>
      <c r="AB27" s="152"/>
      <c r="AC27" s="152" t="s">
        <v>40</v>
      </c>
      <c r="AD27" s="296"/>
      <c r="AE27" s="296"/>
      <c r="AF27" s="297" t="s">
        <v>40</v>
      </c>
      <c r="AG27" s="360"/>
      <c r="AH27" s="258" t="n">
        <v>120</v>
      </c>
      <c r="AJ27" s="250"/>
    </row>
    <row r="28" customFormat="false" ht="12.75" hidden="false" customHeight="true" outlineLevel="0" collapsed="false">
      <c r="A28" s="358" t="n">
        <v>140457</v>
      </c>
      <c r="B28" s="359" t="s">
        <v>260</v>
      </c>
      <c r="C28" s="295" t="s">
        <v>15</v>
      </c>
      <c r="D28" s="296"/>
      <c r="E28" s="152" t="s">
        <v>40</v>
      </c>
      <c r="F28" s="152" t="s">
        <v>27</v>
      </c>
      <c r="G28" s="152"/>
      <c r="H28" s="152" t="s">
        <v>40</v>
      </c>
      <c r="I28" s="152"/>
      <c r="J28" s="296"/>
      <c r="K28" s="296" t="s">
        <v>40</v>
      </c>
      <c r="L28" s="152"/>
      <c r="M28" s="152"/>
      <c r="N28" s="296" t="s">
        <v>40</v>
      </c>
      <c r="O28" s="152" t="s">
        <v>17</v>
      </c>
      <c r="P28" s="152"/>
      <c r="Q28" s="296" t="s">
        <v>40</v>
      </c>
      <c r="R28" s="296"/>
      <c r="S28" s="152"/>
      <c r="T28" s="152" t="s">
        <v>40</v>
      </c>
      <c r="U28" s="152"/>
      <c r="V28" s="152" t="s">
        <v>15</v>
      </c>
      <c r="W28" s="152" t="s">
        <v>40</v>
      </c>
      <c r="X28" s="296"/>
      <c r="Y28" s="296" t="s">
        <v>40</v>
      </c>
      <c r="Z28" s="152" t="s">
        <v>40</v>
      </c>
      <c r="AA28" s="152" t="s">
        <v>27</v>
      </c>
      <c r="AB28" s="152"/>
      <c r="AC28" s="152" t="s">
        <v>40</v>
      </c>
      <c r="AD28" s="296"/>
      <c r="AE28" s="296"/>
      <c r="AF28" s="297" t="s">
        <v>40</v>
      </c>
      <c r="AG28" s="360" t="s">
        <v>27</v>
      </c>
      <c r="AH28" s="258" t="n">
        <v>120</v>
      </c>
      <c r="AJ28" s="9"/>
      <c r="AK28" s="9"/>
      <c r="AL28" s="9"/>
      <c r="AM28" s="9"/>
      <c r="AN28" s="102" t="s">
        <v>42</v>
      </c>
    </row>
    <row r="29" customFormat="false" ht="12.75" hidden="false" customHeight="true" outlineLevel="0" collapsed="false">
      <c r="A29" s="358" t="n">
        <v>141054</v>
      </c>
      <c r="B29" s="359" t="s">
        <v>261</v>
      </c>
      <c r="C29" s="295" t="s">
        <v>40</v>
      </c>
      <c r="D29" s="296"/>
      <c r="E29" s="152"/>
      <c r="F29" s="152" t="s">
        <v>40</v>
      </c>
      <c r="G29" s="152"/>
      <c r="H29" s="152" t="s">
        <v>40</v>
      </c>
      <c r="I29" s="152"/>
      <c r="J29" s="296"/>
      <c r="K29" s="296" t="s">
        <v>40</v>
      </c>
      <c r="L29" s="152"/>
      <c r="M29" s="152"/>
      <c r="N29" s="296"/>
      <c r="O29" s="152"/>
      <c r="P29" s="152"/>
      <c r="Q29" s="296"/>
      <c r="R29" s="296"/>
      <c r="S29" s="152"/>
      <c r="T29" s="152" t="s">
        <v>40</v>
      </c>
      <c r="U29" s="152" t="s">
        <v>17</v>
      </c>
      <c r="V29" s="152" t="s">
        <v>21</v>
      </c>
      <c r="W29" s="152" t="s">
        <v>40</v>
      </c>
      <c r="X29" s="296"/>
      <c r="Y29" s="296" t="s">
        <v>40</v>
      </c>
      <c r="Z29" s="152"/>
      <c r="AA29" s="152" t="s">
        <v>40</v>
      </c>
      <c r="AB29" s="152"/>
      <c r="AC29" s="152" t="s">
        <v>40</v>
      </c>
      <c r="AD29" s="296"/>
      <c r="AE29" s="296" t="s">
        <v>40</v>
      </c>
      <c r="AF29" s="297" t="s">
        <v>40</v>
      </c>
      <c r="AG29" s="360"/>
      <c r="AH29" s="258" t="n">
        <v>120</v>
      </c>
      <c r="AJ29" s="250"/>
    </row>
    <row r="30" customFormat="false" ht="12.75" hidden="false" customHeight="true" outlineLevel="0" collapsed="false">
      <c r="A30" s="361" t="n">
        <v>141178</v>
      </c>
      <c r="B30" s="362" t="s">
        <v>262</v>
      </c>
      <c r="C30" s="295"/>
      <c r="D30" s="254" t="s">
        <v>17</v>
      </c>
      <c r="E30" s="363" t="s">
        <v>40</v>
      </c>
      <c r="F30" s="363"/>
      <c r="G30" s="363"/>
      <c r="H30" s="363" t="s">
        <v>40</v>
      </c>
      <c r="I30" s="363"/>
      <c r="J30" s="254"/>
      <c r="K30" s="254" t="s">
        <v>40</v>
      </c>
      <c r="L30" s="363" t="s">
        <v>21</v>
      </c>
      <c r="M30" s="363"/>
      <c r="N30" s="254" t="s">
        <v>40</v>
      </c>
      <c r="O30" s="152" t="s">
        <v>40</v>
      </c>
      <c r="P30" s="363"/>
      <c r="Q30" s="254"/>
      <c r="R30" s="254" t="s">
        <v>17</v>
      </c>
      <c r="S30" s="363" t="s">
        <v>21</v>
      </c>
      <c r="T30" s="363" t="s">
        <v>40</v>
      </c>
      <c r="U30" s="363" t="s">
        <v>40</v>
      </c>
      <c r="V30" s="363"/>
      <c r="W30" s="363" t="s">
        <v>21</v>
      </c>
      <c r="X30" s="254" t="s">
        <v>17</v>
      </c>
      <c r="Y30" s="254" t="s">
        <v>17</v>
      </c>
      <c r="Z30" s="363" t="s">
        <v>40</v>
      </c>
      <c r="AA30" s="363" t="s">
        <v>21</v>
      </c>
      <c r="AB30" s="363"/>
      <c r="AC30" s="363" t="s">
        <v>40</v>
      </c>
      <c r="AD30" s="254"/>
      <c r="AE30" s="254"/>
      <c r="AF30" s="256" t="s">
        <v>40</v>
      </c>
      <c r="AG30" s="364" t="s">
        <v>40</v>
      </c>
      <c r="AH30" s="258" t="n">
        <v>120</v>
      </c>
      <c r="AJ30" s="9"/>
      <c r="AK30" s="9" t="s">
        <v>42</v>
      </c>
      <c r="AL30" s="9"/>
      <c r="AM30" s="9"/>
    </row>
    <row r="31" customFormat="false" ht="12.75" hidden="false" customHeight="true" outlineLevel="0" collapsed="false">
      <c r="A31" s="365" t="n">
        <v>140660</v>
      </c>
      <c r="B31" s="366" t="s">
        <v>263</v>
      </c>
      <c r="C31" s="244" t="s">
        <v>40</v>
      </c>
      <c r="D31" s="245"/>
      <c r="E31" s="367"/>
      <c r="F31" s="367" t="s">
        <v>40</v>
      </c>
      <c r="G31" s="367"/>
      <c r="H31" s="367"/>
      <c r="I31" s="367" t="s">
        <v>40</v>
      </c>
      <c r="J31" s="245"/>
      <c r="K31" s="245"/>
      <c r="L31" s="367" t="s">
        <v>40</v>
      </c>
      <c r="M31" s="367"/>
      <c r="N31" s="245"/>
      <c r="O31" s="367" t="s">
        <v>40</v>
      </c>
      <c r="P31" s="367"/>
      <c r="Q31" s="245"/>
      <c r="R31" s="245" t="s">
        <v>40</v>
      </c>
      <c r="S31" s="367"/>
      <c r="T31" s="367"/>
      <c r="U31" s="367" t="s">
        <v>40</v>
      </c>
      <c r="V31" s="367"/>
      <c r="W31" s="367"/>
      <c r="X31" s="245" t="s">
        <v>40</v>
      </c>
      <c r="Y31" s="245"/>
      <c r="Z31" s="367"/>
      <c r="AA31" s="367" t="s">
        <v>40</v>
      </c>
      <c r="AB31" s="367"/>
      <c r="AC31" s="367"/>
      <c r="AD31" s="245" t="s">
        <v>40</v>
      </c>
      <c r="AE31" s="245"/>
      <c r="AF31" s="247"/>
      <c r="AG31" s="368" t="s">
        <v>40</v>
      </c>
      <c r="AH31" s="258" t="n">
        <v>132</v>
      </c>
      <c r="AJ31" s="250"/>
    </row>
    <row r="32" customFormat="false" ht="12.75" hidden="false" customHeight="true" outlineLevel="0" collapsed="false">
      <c r="A32" s="369" t="n">
        <v>141070</v>
      </c>
      <c r="B32" s="370" t="s">
        <v>264</v>
      </c>
      <c r="C32" s="295" t="s">
        <v>40</v>
      </c>
      <c r="D32" s="296"/>
      <c r="E32" s="371" t="s">
        <v>32</v>
      </c>
      <c r="F32" s="371" t="s">
        <v>40</v>
      </c>
      <c r="G32" s="371" t="s">
        <v>17</v>
      </c>
      <c r="H32" s="371" t="s">
        <v>17</v>
      </c>
      <c r="I32" s="371" t="s">
        <v>40</v>
      </c>
      <c r="J32" s="296"/>
      <c r="K32" s="296"/>
      <c r="L32" s="371" t="s">
        <v>40</v>
      </c>
      <c r="M32" s="371"/>
      <c r="N32" s="296" t="s">
        <v>17</v>
      </c>
      <c r="O32" s="371" t="s">
        <v>67</v>
      </c>
      <c r="P32" s="371" t="s">
        <v>17</v>
      </c>
      <c r="Q32" s="296"/>
      <c r="R32" s="296" t="s">
        <v>40</v>
      </c>
      <c r="S32" s="371"/>
      <c r="T32" s="371"/>
      <c r="U32" s="371" t="s">
        <v>40</v>
      </c>
      <c r="V32" s="371"/>
      <c r="W32" s="371"/>
      <c r="X32" s="296" t="s">
        <v>40</v>
      </c>
      <c r="Y32" s="296"/>
      <c r="Z32" s="371"/>
      <c r="AA32" s="371" t="s">
        <v>40</v>
      </c>
      <c r="AB32" s="371"/>
      <c r="AC32" s="371"/>
      <c r="AD32" s="296" t="s">
        <v>67</v>
      </c>
      <c r="AE32" s="296"/>
      <c r="AF32" s="297"/>
      <c r="AG32" s="372" t="s">
        <v>40</v>
      </c>
      <c r="AH32" s="258" t="n">
        <v>132</v>
      </c>
      <c r="AJ32" s="9"/>
      <c r="AK32" s="9"/>
      <c r="AL32" s="9" t="s">
        <v>42</v>
      </c>
      <c r="AM32" s="9"/>
    </row>
    <row r="33" customFormat="false" ht="12.75" hidden="false" customHeight="true" outlineLevel="0" collapsed="false">
      <c r="A33" s="369" t="n">
        <v>132624</v>
      </c>
      <c r="B33" s="370" t="s">
        <v>61</v>
      </c>
      <c r="C33" s="295"/>
      <c r="D33" s="296"/>
      <c r="E33" s="371"/>
      <c r="F33" s="371" t="s">
        <v>40</v>
      </c>
      <c r="G33" s="371"/>
      <c r="H33" s="371"/>
      <c r="I33" s="371" t="s">
        <v>40</v>
      </c>
      <c r="J33" s="296" t="s">
        <v>27</v>
      </c>
      <c r="K33" s="296"/>
      <c r="L33" s="371"/>
      <c r="M33" s="371"/>
      <c r="N33" s="296"/>
      <c r="O33" s="371" t="s">
        <v>40</v>
      </c>
      <c r="P33" s="371" t="s">
        <v>27</v>
      </c>
      <c r="Q33" s="296" t="s">
        <v>20</v>
      </c>
      <c r="R33" s="296" t="s">
        <v>40</v>
      </c>
      <c r="S33" s="371"/>
      <c r="T33" s="371"/>
      <c r="U33" s="371" t="s">
        <v>40</v>
      </c>
      <c r="V33" s="371" t="s">
        <v>40</v>
      </c>
      <c r="W33" s="371"/>
      <c r="X33" s="296" t="s">
        <v>40</v>
      </c>
      <c r="Y33" s="296"/>
      <c r="Z33" s="371"/>
      <c r="AA33" s="371" t="s">
        <v>40</v>
      </c>
      <c r="AB33" s="371" t="s">
        <v>40</v>
      </c>
      <c r="AC33" s="371"/>
      <c r="AD33" s="296" t="s">
        <v>40</v>
      </c>
      <c r="AE33" s="296" t="s">
        <v>40</v>
      </c>
      <c r="AF33" s="297"/>
      <c r="AG33" s="372"/>
      <c r="AH33" s="258" t="n">
        <v>132</v>
      </c>
      <c r="AJ33" s="250"/>
      <c r="AK33" s="9"/>
      <c r="AL33" s="9"/>
      <c r="AM33" s="9" t="s">
        <v>42</v>
      </c>
    </row>
    <row r="34" customFormat="false" ht="12.75" hidden="false" customHeight="true" outlineLevel="0" collapsed="false">
      <c r="A34" s="369" t="n">
        <v>149870</v>
      </c>
      <c r="B34" s="370" t="s">
        <v>265</v>
      </c>
      <c r="C34" s="295" t="s">
        <v>15</v>
      </c>
      <c r="D34" s="296"/>
      <c r="E34" s="371"/>
      <c r="F34" s="371" t="s">
        <v>40</v>
      </c>
      <c r="G34" s="371"/>
      <c r="H34" s="371"/>
      <c r="I34" s="371" t="s">
        <v>40</v>
      </c>
      <c r="J34" s="296" t="s">
        <v>21</v>
      </c>
      <c r="K34" s="296"/>
      <c r="L34" s="371" t="s">
        <v>40</v>
      </c>
      <c r="M34" s="371" t="s">
        <v>21</v>
      </c>
      <c r="N34" s="296"/>
      <c r="O34" s="371" t="s">
        <v>40</v>
      </c>
      <c r="P34" s="371"/>
      <c r="Q34" s="296"/>
      <c r="R34" s="296"/>
      <c r="S34" s="371" t="s">
        <v>40</v>
      </c>
      <c r="T34" s="371"/>
      <c r="U34" s="371" t="s">
        <v>40</v>
      </c>
      <c r="V34" s="371" t="s">
        <v>40</v>
      </c>
      <c r="W34" s="371"/>
      <c r="X34" s="296" t="s">
        <v>40</v>
      </c>
      <c r="Y34" s="296"/>
      <c r="Z34" s="371" t="s">
        <v>21</v>
      </c>
      <c r="AA34" s="371" t="s">
        <v>40</v>
      </c>
      <c r="AB34" s="371" t="s">
        <v>21</v>
      </c>
      <c r="AC34" s="371"/>
      <c r="AD34" s="296" t="s">
        <v>40</v>
      </c>
      <c r="AE34" s="296" t="s">
        <v>21</v>
      </c>
      <c r="AF34" s="297" t="s">
        <v>21</v>
      </c>
      <c r="AG34" s="372" t="s">
        <v>40</v>
      </c>
      <c r="AH34" s="258" t="n">
        <v>132</v>
      </c>
      <c r="AJ34" s="9"/>
    </row>
    <row r="35" customFormat="false" ht="12.75" hidden="false" customHeight="true" outlineLevel="0" collapsed="false">
      <c r="A35" s="373" t="n">
        <v>130460</v>
      </c>
      <c r="B35" s="374" t="s">
        <v>266</v>
      </c>
      <c r="C35" s="253"/>
      <c r="D35" s="254" t="s">
        <v>40</v>
      </c>
      <c r="E35" s="375" t="s">
        <v>40</v>
      </c>
      <c r="F35" s="375"/>
      <c r="G35" s="375"/>
      <c r="H35" s="375"/>
      <c r="I35" s="375" t="s">
        <v>17</v>
      </c>
      <c r="J35" s="254" t="s">
        <v>68</v>
      </c>
      <c r="K35" s="254"/>
      <c r="L35" s="375" t="s">
        <v>67</v>
      </c>
      <c r="M35" s="375"/>
      <c r="N35" s="254"/>
      <c r="O35" s="375"/>
      <c r="P35" s="375" t="s">
        <v>67</v>
      </c>
      <c r="Q35" s="254"/>
      <c r="R35" s="254"/>
      <c r="S35" s="375" t="s">
        <v>67</v>
      </c>
      <c r="T35" s="375"/>
      <c r="U35" s="375"/>
      <c r="V35" s="375" t="s">
        <v>67</v>
      </c>
      <c r="W35" s="375"/>
      <c r="X35" s="254"/>
      <c r="Y35" s="254" t="s">
        <v>40</v>
      </c>
      <c r="Z35" s="375" t="s">
        <v>40</v>
      </c>
      <c r="AA35" s="375" t="s">
        <v>17</v>
      </c>
      <c r="AB35" s="375" t="s">
        <v>40</v>
      </c>
      <c r="AC35" s="375" t="s">
        <v>17</v>
      </c>
      <c r="AD35" s="254"/>
      <c r="AE35" s="254" t="s">
        <v>40</v>
      </c>
      <c r="AF35" s="256"/>
      <c r="AG35" s="376"/>
      <c r="AH35" s="377" t="n">
        <v>132</v>
      </c>
      <c r="AJ35" s="250"/>
    </row>
    <row r="36" customFormat="false" ht="12.75" hidden="false" customHeight="true" outlineLevel="0" collapsed="false">
      <c r="A36" s="378"/>
      <c r="B36" s="379" t="s">
        <v>69</v>
      </c>
      <c r="C36" s="147" t="n">
        <f aca="false">COUNTIF(C4:C16,"N")+COUNTIF(C21:C35,"N")+COUNTIF(C37:C45,"N")+COUNTIF(C4:C16,"TN")+COUNTIF(C21:C35,"TN")+COUNTIF(C37:C45,"TN")+COUNTIF(C4:C16,"MN")+COUNTIF(C21:C35,"MN")+COUNTIF(C37:C45,"MN")</f>
        <v>5</v>
      </c>
      <c r="D36" s="147" t="n">
        <f aca="false">COUNTIF(D4:D16,"N")+COUNTIF(D21:D35,"N")+COUNTIF(D37:D45,"N")+COUNTIF(D4:D16,"TN")+COUNTIF(D21:D35,"TN")+COUNTIF(D37:D45,"TN")+COUNTIF(D4:D16,"MN")+COUNTIF(D21:D35,"MN")+COUNTIF(D37:D45,"MN")</f>
        <v>5</v>
      </c>
      <c r="E36" s="147" t="n">
        <f aca="false">COUNTIF(E4:E16,"N")+COUNTIF(E21:E35,"N")+COUNTIF(E37:E45,"N")+COUNTIF(E4:E16,"TN")+COUNTIF(E21:E35,"TN")+COUNTIF(E37:E45,"TN")+COUNTIF(E4:E16,"MN")+COUNTIF(E21:E35,"MN")+COUNTIF(E37:E45,"MN")</f>
        <v>5</v>
      </c>
      <c r="F36" s="147" t="n">
        <f aca="false">COUNTIF(F4:F16,"N")+COUNTIF(F21:F35,"N")+COUNTIF(F37:F45,"N")+COUNTIF(F4:F16,"TN")+COUNTIF(F21:F35,"TN")+COUNTIF(F37:F45,"TN")+COUNTIF(F4:F16,"MN")+COUNTIF(F21:F35,"MN")+COUNTIF(F37:F45,"MN")</f>
        <v>5</v>
      </c>
      <c r="G36" s="147" t="n">
        <f aca="false">COUNTIF(G4:G16,"N")+COUNTIF(G21:G35,"N")+COUNTIF(G37:G45,"N")+COUNTIF(G4:G16,"TN")+COUNTIF(G21:G35,"TN")+COUNTIF(G37:G45,"TN")+COUNTIF(G4:G16,"MN")+COUNTIF(G21:G35,"MN")+COUNTIF(G37:G45,"MN")</f>
        <v>5</v>
      </c>
      <c r="H36" s="147" t="n">
        <f aca="false">COUNTIF(H4:H16,"N")+COUNTIF(H21:H35,"N")+COUNTIF(H37:H45,"N")+COUNTIF(H4:H16,"TN")+COUNTIF(H21:H35,"TN")+COUNTIF(H37:H45,"TN")+COUNTIF(H4:H16,"MN")+COUNTIF(H21:H35,"MN")+COUNTIF(H37:H45,"MN")</f>
        <v>5</v>
      </c>
      <c r="I36" s="147" t="n">
        <f aca="false">COUNTIF(I4:I16,"N")+COUNTIF(I21:I35,"N")+COUNTIF(I37:I45,"N")+COUNTIF(I4:I16,"TN")+COUNTIF(I21:I35,"TN")+COUNTIF(I37:I45,"TN")+COUNTIF(I4:I16,"MN")+COUNTIF(I21:I35,"MN")+COUNTIF(I37:I45,"MN")</f>
        <v>5</v>
      </c>
      <c r="J36" s="147" t="n">
        <f aca="false">COUNTIF(J4:J16,"N")+COUNTIF(J21:J35,"N")+COUNTIF(J37:J45,"N")+COUNTIF(J4:J16,"TN")+COUNTIF(J21:J35,"TN")+COUNTIF(J37:J45,"TN")+COUNTIF(J4:J16,"MN")+COUNTIF(J21:J35,"MN")+COUNTIF(J37:J45,"MN")</f>
        <v>5</v>
      </c>
      <c r="K36" s="147" t="n">
        <f aca="false">COUNTIF(K4:K16,"N")+COUNTIF(K21:K35,"N")+COUNTIF(K37:K45,"N")+COUNTIF(K4:K16,"TN")+COUNTIF(K21:K35,"TN")+COUNTIF(K37:K45,"TN")+COUNTIF(K4:K16,"MN")+COUNTIF(K21:K35,"MN")+COUNTIF(K37:K45,"MN")</f>
        <v>5</v>
      </c>
      <c r="L36" s="147" t="n">
        <f aca="false">COUNTIF(L4:L16,"N")+COUNTIF(L21:L35,"N")+COUNTIF(L37:L45,"N")+COUNTIF(L4:L16,"TN")+COUNTIF(L21:L35,"TN")+COUNTIF(L37:L45,"TN")+COUNTIF(L4:L16,"MN")+COUNTIF(L21:L35,"MN")+COUNTIF(L37:L45,"MN")</f>
        <v>5</v>
      </c>
      <c r="M36" s="147" t="n">
        <f aca="false">COUNTIF(M4:M16,"N")+COUNTIF(M21:M35,"N")+COUNTIF(M37:M45,"N")+COUNTIF(M4:M16,"TN")+COUNTIF(M21:M35,"TN")+COUNTIF(M37:M45,"TN")+COUNTIF(M4:M16,"MN")+COUNTIF(M21:M35,"MN")+COUNTIF(M37:M45,"MN")</f>
        <v>5</v>
      </c>
      <c r="N36" s="147" t="n">
        <f aca="false">COUNTIF(N4:N16,"N")+COUNTIF(N21:N35,"N")+COUNTIF(N37:N45,"N")+COUNTIF(N4:N16,"TN")+COUNTIF(N21:N35,"TN")+COUNTIF(N37:N45,"TN")+COUNTIF(N4:N16,"MN")+COUNTIF(N21:N35,"MN")+COUNTIF(N37:N45,"MN")</f>
        <v>5</v>
      </c>
      <c r="O36" s="147" t="n">
        <f aca="false">COUNTIF(O4:O16,"N")+COUNTIF(O21:O35,"N")+COUNTIF(O37:O45,"N")+COUNTIF(O4:O16,"TN")+COUNTIF(O21:O35,"TN")+COUNTIF(O37:O45,"TN")+COUNTIF(O4:O16,"MN")+COUNTIF(O21:O35,"MN")+COUNTIF(O37:O45,"MN")</f>
        <v>5</v>
      </c>
      <c r="P36" s="147" t="n">
        <f aca="false">COUNTIF(P4:P16,"N")+COUNTIF(P21:P35,"N")+COUNTIF(P37:P45,"N")+COUNTIF(P4:P16,"TN")+COUNTIF(P21:P35,"TN")+COUNTIF(P37:P45,"TN")+COUNTIF(P4:P16,"MN")+COUNTIF(P21:P35,"MN")+COUNTIF(P37:P45,"MN")</f>
        <v>5</v>
      </c>
      <c r="Q36" s="147" t="n">
        <f aca="false">COUNTIF(Q4:Q16,"N")+COUNTIF(Q21:Q35,"N")+COUNTIF(Q37:Q45,"N")+COUNTIF(Q4:Q16,"TN")+COUNTIF(Q21:Q35,"TN")+COUNTIF(Q37:Q45,"TN")+COUNTIF(Q4:Q16,"MN")+COUNTIF(Q21:Q35,"MN")+COUNTIF(Q37:Q45,"MN")</f>
        <v>5</v>
      </c>
      <c r="R36" s="147" t="n">
        <f aca="false">COUNTIF(R4:R16,"N")+COUNTIF(R21:R35,"N")+COUNTIF(R37:R45,"N")+COUNTIF(R4:R16,"TN")+COUNTIF(R21:R35,"TN")+COUNTIF(R37:R45,"TN")+COUNTIF(R4:R16,"MN")+COUNTIF(R21:R35,"MN")+COUNTIF(R37:R45,"MN")</f>
        <v>5</v>
      </c>
      <c r="S36" s="147" t="n">
        <f aca="false">COUNTIF(S4:S16,"N")+COUNTIF(S21:S35,"N")+COUNTIF(S37:S45,"N")+COUNTIF(S4:S16,"TN")+COUNTIF(S21:S35,"TN")+COUNTIF(S37:S45,"TN")+COUNTIF(S4:S16,"MN")+COUNTIF(S21:S35,"MN")+COUNTIF(S37:S45,"MN")</f>
        <v>5</v>
      </c>
      <c r="T36" s="147" t="n">
        <f aca="false">COUNTIF(T4:T16,"N")+COUNTIF(T21:T35,"N")+COUNTIF(T37:T45,"N")+COUNTIF(T4:T16,"TN")+COUNTIF(T21:T35,"TN")+COUNTIF(T37:T45,"TN")+COUNTIF(T4:T16,"MN")+COUNTIF(T21:T35,"MN")+COUNTIF(T37:T45,"MN")</f>
        <v>5</v>
      </c>
      <c r="U36" s="147" t="n">
        <f aca="false">COUNTIF(U4:U16,"N")+COUNTIF(U21:U35,"N")+COUNTIF(U37:U45,"N")+COUNTIF(U4:U16,"TN")+COUNTIF(U21:U35,"TN")+COUNTIF(U37:U45,"TN")+COUNTIF(U4:U16,"MN")+COUNTIF(U21:U35,"MN")+COUNTIF(U37:U45,"MN")</f>
        <v>5</v>
      </c>
      <c r="V36" s="147" t="n">
        <f aca="false">COUNTIF(V4:V16,"N")+COUNTIF(V21:V35,"N")+COUNTIF(V37:V45,"N")+COUNTIF(V4:V16,"TN")+COUNTIF(V21:V35,"TN")+COUNTIF(V37:V45,"TN")+COUNTIF(V4:V16,"MN")+COUNTIF(V21:V35,"MN")+COUNTIF(V37:V45,"MN")</f>
        <v>5</v>
      </c>
      <c r="W36" s="147" t="n">
        <f aca="false">COUNTIF(W4:W16,"N")+COUNTIF(W21:W35,"N")+COUNTIF(W37:W45,"N")+COUNTIF(W4:W16,"TN")+COUNTIF(W21:W35,"TN")+COUNTIF(W37:W45,"TN")+COUNTIF(W4:W16,"MN")+COUNTIF(W21:W35,"MN")+COUNTIF(W37:W45,"MN")</f>
        <v>5</v>
      </c>
      <c r="X36" s="147" t="n">
        <f aca="false">COUNTIF(X4:X16,"N")+COUNTIF(X21:X35,"N")+COUNTIF(X37:X45,"N")+COUNTIF(X4:X16,"TN")+COUNTIF(X21:X35,"TN")+COUNTIF(X37:X45,"TN")+COUNTIF(X4:X16,"MN")+COUNTIF(X21:X35,"MN")+COUNTIF(X37:X45,"MN")</f>
        <v>5</v>
      </c>
      <c r="Y36" s="147" t="n">
        <f aca="false">COUNTIF(Y4:Y16,"N")+COUNTIF(Y21:Y35,"N")+COUNTIF(Y37:Y45,"N")+COUNTIF(Y4:Y16,"TN")+COUNTIF(Y21:Y35,"TN")+COUNTIF(Y37:Y45,"TN")+COUNTIF(Y4:Y16,"MN")+COUNTIF(Y21:Y35,"MN")+COUNTIF(Y37:Y45,"MN")</f>
        <v>5</v>
      </c>
      <c r="Z36" s="147" t="n">
        <f aca="false">COUNTIF(Z4:Z16,"N")+COUNTIF(Z21:Z35,"N")+COUNTIF(Z37:Z45,"N")+COUNTIF(Z4:Z16,"TN")+COUNTIF(Z21:Z35,"TN")+COUNTIF(Z37:Z45,"TN")+COUNTIF(Z4:Z16,"MN")+COUNTIF(Z21:Z35,"MN")+COUNTIF(Z37:Z45,"MN")</f>
        <v>5</v>
      </c>
      <c r="AA36" s="147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47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47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47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47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47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47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24" t="n">
        <f aca="false">SUM(C36:AG36)</f>
        <v>155</v>
      </c>
      <c r="AJ36" s="156"/>
    </row>
    <row r="37" customFormat="false" ht="15.75" hidden="false" customHeight="true" outlineLevel="0" collapsed="false">
      <c r="A37" s="380"/>
      <c r="B37" s="381" t="s">
        <v>267</v>
      </c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</row>
    <row r="38" customFormat="false" ht="15.75" hidden="false" customHeight="true" outlineLevel="0" collapsed="false">
      <c r="A38" s="380"/>
      <c r="B38" s="381" t="s">
        <v>268</v>
      </c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</row>
    <row r="39" customFormat="false" ht="15.75" hidden="false" customHeight="true" outlineLevel="0" collapsed="false">
      <c r="A39" s="382"/>
      <c r="B39" s="381" t="s">
        <v>269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</row>
    <row r="40" customFormat="false" ht="15.75" hidden="false" customHeight="true" outlineLevel="0" collapsed="false">
      <c r="A40" s="382"/>
      <c r="B40" s="381" t="s">
        <v>270</v>
      </c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</row>
    <row r="41" customFormat="false" ht="12.75" hidden="false" customHeight="true" outlineLevel="0" collapsed="false">
      <c r="A41" s="383"/>
      <c r="B41" s="384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</row>
    <row r="42" customFormat="false" ht="12.75" hidden="false" customHeight="true" outlineLevel="0" collapsed="false">
      <c r="A42" s="383"/>
      <c r="B42" s="384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</row>
    <row r="43" customFormat="false" ht="12.75" hidden="false" customHeight="true" outlineLevel="0" collapsed="false">
      <c r="A43" s="383"/>
      <c r="B43" s="384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</row>
    <row r="44" customFormat="false" ht="12.75" hidden="false" customHeight="true" outlineLevel="0" collapsed="false">
      <c r="A44" s="383"/>
      <c r="B44" s="384" t="s">
        <v>271</v>
      </c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</row>
    <row r="45" customFormat="false" ht="12.75" hidden="false" customHeight="true" outlineLevel="0" collapsed="false">
      <c r="A45" s="193" t="s">
        <v>79</v>
      </c>
      <c r="B45" s="193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4" activeCellId="0" sqref="K34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9.1"/>
    <col collapsed="false" customWidth="true" hidden="false" outlineLevel="0" max="3" min="3" style="0" width="7.15"/>
    <col collapsed="false" customWidth="true" hidden="false" outlineLevel="0" max="4" min="4" style="0" width="7.97"/>
    <col collapsed="false" customWidth="true" hidden="false" outlineLevel="0" max="5" min="5" style="0" width="9.21"/>
    <col collapsed="false" customWidth="true" hidden="false" outlineLevel="0" max="38" min="6" style="0" width="3.85"/>
    <col collapsed="false" customWidth="true" hidden="false" outlineLevel="0" max="39" min="39" style="0" width="4.4"/>
  </cols>
  <sheetData>
    <row r="1" customFormat="false" ht="12.8" hidden="false" customHeight="true" outlineLevel="0" collapsed="false">
      <c r="A1" s="385" t="s">
        <v>272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</row>
    <row r="2" customFormat="false" ht="12.8" hidden="false" customHeight="false" outlineLevel="0" collapsed="false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</row>
    <row r="3" customFormat="false" ht="13.8" hidden="false" customHeight="false" outlineLevel="0" collapsed="false">
      <c r="A3" s="386"/>
      <c r="B3" s="387" t="s">
        <v>273</v>
      </c>
      <c r="C3" s="386"/>
      <c r="D3" s="386" t="s">
        <v>274</v>
      </c>
      <c r="E3" s="388" t="s">
        <v>275</v>
      </c>
      <c r="F3" s="388" t="n">
        <v>1</v>
      </c>
      <c r="G3" s="388" t="n">
        <v>2</v>
      </c>
      <c r="H3" s="388" t="n">
        <v>3</v>
      </c>
      <c r="I3" s="388" t="n">
        <v>4</v>
      </c>
      <c r="J3" s="388" t="n">
        <v>5</v>
      </c>
      <c r="K3" s="388" t="n">
        <v>6</v>
      </c>
      <c r="L3" s="388" t="n">
        <v>7</v>
      </c>
      <c r="M3" s="388" t="n">
        <v>8</v>
      </c>
      <c r="N3" s="388" t="n">
        <v>9</v>
      </c>
      <c r="O3" s="388" t="n">
        <v>10</v>
      </c>
      <c r="P3" s="388" t="n">
        <v>11</v>
      </c>
      <c r="Q3" s="388" t="n">
        <v>12</v>
      </c>
      <c r="R3" s="388" t="n">
        <v>13</v>
      </c>
      <c r="S3" s="388" t="n">
        <v>14</v>
      </c>
      <c r="T3" s="388" t="n">
        <v>15</v>
      </c>
      <c r="U3" s="388" t="n">
        <v>16</v>
      </c>
      <c r="V3" s="388" t="n">
        <v>17</v>
      </c>
      <c r="W3" s="388" t="n">
        <v>18</v>
      </c>
      <c r="X3" s="388" t="n">
        <v>19</v>
      </c>
      <c r="Y3" s="388" t="n">
        <v>20</v>
      </c>
      <c r="Z3" s="388" t="n">
        <v>21</v>
      </c>
      <c r="AA3" s="388" t="n">
        <v>22</v>
      </c>
      <c r="AB3" s="389" t="n">
        <v>23</v>
      </c>
      <c r="AC3" s="389" t="n">
        <v>24</v>
      </c>
      <c r="AD3" s="389" t="n">
        <v>25</v>
      </c>
      <c r="AE3" s="389" t="n">
        <v>26</v>
      </c>
      <c r="AF3" s="389" t="n">
        <v>27</v>
      </c>
      <c r="AG3" s="389" t="n">
        <v>28</v>
      </c>
      <c r="AH3" s="389" t="n">
        <v>29</v>
      </c>
      <c r="AI3" s="389" t="n">
        <v>30</v>
      </c>
      <c r="AJ3" s="388" t="s">
        <v>234</v>
      </c>
      <c r="AK3" s="388" t="s">
        <v>276</v>
      </c>
      <c r="AL3" s="388" t="s">
        <v>277</v>
      </c>
      <c r="AM3" s="390"/>
    </row>
    <row r="4" customFormat="false" ht="13.8" hidden="false" customHeight="false" outlineLevel="0" collapsed="false">
      <c r="A4" s="388" t="s">
        <v>278</v>
      </c>
      <c r="B4" s="391" t="s">
        <v>279</v>
      </c>
      <c r="C4" s="388" t="s">
        <v>280</v>
      </c>
      <c r="D4" s="388" t="s">
        <v>281</v>
      </c>
      <c r="E4" s="388"/>
      <c r="F4" s="389" t="s">
        <v>282</v>
      </c>
      <c r="G4" s="389" t="s">
        <v>29</v>
      </c>
      <c r="H4" s="389" t="s">
        <v>283</v>
      </c>
      <c r="I4" s="389" t="s">
        <v>283</v>
      </c>
      <c r="J4" s="389" t="s">
        <v>282</v>
      </c>
      <c r="K4" s="389" t="s">
        <v>282</v>
      </c>
      <c r="L4" s="389" t="s">
        <v>284</v>
      </c>
      <c r="M4" s="389" t="s">
        <v>282</v>
      </c>
      <c r="N4" s="389" t="s">
        <v>29</v>
      </c>
      <c r="O4" s="389" t="s">
        <v>283</v>
      </c>
      <c r="P4" s="389" t="s">
        <v>283</v>
      </c>
      <c r="Q4" s="389" t="s">
        <v>282</v>
      </c>
      <c r="R4" s="389" t="s">
        <v>282</v>
      </c>
      <c r="S4" s="389" t="s">
        <v>284</v>
      </c>
      <c r="T4" s="389" t="s">
        <v>282</v>
      </c>
      <c r="U4" s="389" t="s">
        <v>29</v>
      </c>
      <c r="V4" s="389" t="s">
        <v>283</v>
      </c>
      <c r="W4" s="389" t="s">
        <v>283</v>
      </c>
      <c r="X4" s="389" t="s">
        <v>282</v>
      </c>
      <c r="Y4" s="389" t="s">
        <v>282</v>
      </c>
      <c r="Z4" s="389" t="s">
        <v>284</v>
      </c>
      <c r="AA4" s="389" t="s">
        <v>282</v>
      </c>
      <c r="AB4" s="389" t="s">
        <v>29</v>
      </c>
      <c r="AC4" s="389" t="s">
        <v>283</v>
      </c>
      <c r="AD4" s="389" t="s">
        <v>283</v>
      </c>
      <c r="AE4" s="389" t="s">
        <v>282</v>
      </c>
      <c r="AF4" s="389" t="s">
        <v>282</v>
      </c>
      <c r="AG4" s="389" t="s">
        <v>284</v>
      </c>
      <c r="AH4" s="389" t="s">
        <v>282</v>
      </c>
      <c r="AI4" s="389" t="s">
        <v>29</v>
      </c>
      <c r="AJ4" s="388"/>
      <c r="AK4" s="388"/>
      <c r="AL4" s="388"/>
      <c r="AM4" s="390"/>
    </row>
    <row r="5" customFormat="false" ht="13.8" hidden="false" customHeight="false" outlineLevel="0" collapsed="false">
      <c r="A5" s="392" t="n">
        <v>142735</v>
      </c>
      <c r="B5" s="393" t="s">
        <v>285</v>
      </c>
      <c r="C5" s="394" t="n">
        <v>690267</v>
      </c>
      <c r="D5" s="394" t="s">
        <v>286</v>
      </c>
      <c r="E5" s="394" t="s">
        <v>287</v>
      </c>
      <c r="F5" s="395" t="s">
        <v>11</v>
      </c>
      <c r="G5" s="395" t="s">
        <v>11</v>
      </c>
      <c r="H5" s="395" t="s">
        <v>288</v>
      </c>
      <c r="I5" s="395" t="s">
        <v>288</v>
      </c>
      <c r="J5" s="396"/>
      <c r="K5" s="397" t="s">
        <v>288</v>
      </c>
      <c r="L5" s="398"/>
      <c r="M5" s="395" t="s">
        <v>288</v>
      </c>
      <c r="N5" s="395" t="s">
        <v>288</v>
      </c>
      <c r="O5" s="395" t="s">
        <v>288</v>
      </c>
      <c r="P5" s="395" t="s">
        <v>288</v>
      </c>
      <c r="Q5" s="396" t="s">
        <v>288</v>
      </c>
      <c r="R5" s="397"/>
      <c r="S5" s="398"/>
      <c r="T5" s="395" t="s">
        <v>288</v>
      </c>
      <c r="U5" s="395" t="s">
        <v>288</v>
      </c>
      <c r="V5" s="395" t="s">
        <v>288</v>
      </c>
      <c r="W5" s="395" t="s">
        <v>288</v>
      </c>
      <c r="X5" s="395" t="s">
        <v>11</v>
      </c>
      <c r="Y5" s="399"/>
      <c r="Z5" s="399"/>
      <c r="AA5" s="395" t="s">
        <v>11</v>
      </c>
      <c r="AB5" s="395" t="s">
        <v>11</v>
      </c>
      <c r="AC5" s="395" t="s">
        <v>11</v>
      </c>
      <c r="AD5" s="395" t="s">
        <v>11</v>
      </c>
      <c r="AE5" s="395" t="s">
        <v>11</v>
      </c>
      <c r="AF5" s="399"/>
      <c r="AG5" s="399"/>
      <c r="AH5" s="395" t="s">
        <v>11</v>
      </c>
      <c r="AI5" s="395" t="s">
        <v>11</v>
      </c>
      <c r="AJ5" s="400" t="n">
        <v>132</v>
      </c>
      <c r="AK5" s="401" t="n">
        <f aca="false">COUNTIF(E5:AJ5,"T")*6+COUNTIF(E5:AJ5,"P")*12+COUNTIF(E5:AJ5,"M")*6+COUNTIF(E5:AJ5,"at")*6+COUNTIF(E5:AJ5,"N")*12+COUNTIF(E5:AJ5,"TNA")*12+COUNTIF(E5:AJ5,"PNB")*18+COUNTIF(E5:AJ5,"MN")*18+COUNTIF(E5:AJ5,"PNA")*18+COUNTIF(E5:AJ5,"TN")*18+COUNTIF(E5:AJ5,"NB")*6+COUNTIF(E5:AJ5,"AF")*6+COUNTIF(E5:AJ5,"AE")*12</f>
        <v>132</v>
      </c>
      <c r="AL5" s="402" t="n">
        <f aca="false">SUM(AK5-132)</f>
        <v>0</v>
      </c>
      <c r="AM5" s="390"/>
    </row>
    <row r="6" customFormat="false" ht="13.8" hidden="false" customHeight="false" outlineLevel="0" collapsed="false">
      <c r="A6" s="392" t="n">
        <v>142727</v>
      </c>
      <c r="B6" s="393" t="s">
        <v>289</v>
      </c>
      <c r="C6" s="394" t="n">
        <v>643659</v>
      </c>
      <c r="D6" s="394" t="s">
        <v>286</v>
      </c>
      <c r="E6" s="403" t="s">
        <v>287</v>
      </c>
      <c r="F6" s="404"/>
      <c r="G6" s="404"/>
      <c r="H6" s="395" t="s">
        <v>18</v>
      </c>
      <c r="I6" s="395"/>
      <c r="J6" s="396" t="s">
        <v>11</v>
      </c>
      <c r="K6" s="397" t="s">
        <v>18</v>
      </c>
      <c r="L6" s="398"/>
      <c r="M6" s="395"/>
      <c r="N6" s="395" t="s">
        <v>18</v>
      </c>
      <c r="O6" s="395"/>
      <c r="P6" s="395"/>
      <c r="Q6" s="396" t="s">
        <v>290</v>
      </c>
      <c r="R6" s="405"/>
      <c r="S6" s="398"/>
      <c r="T6" s="406" t="s">
        <v>291</v>
      </c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4" t="s">
        <v>18</v>
      </c>
      <c r="AJ6" s="400" t="n">
        <v>66</v>
      </c>
      <c r="AK6" s="401" t="n">
        <f aca="false">COUNTIF(E6:AJ6,"T")*6+COUNTIF(E6:AJ6,"P")*12+COUNTIF(E6:AJ6,"M")*6+COUNTIF(E6:AJ6,"NA")*6+COUNTIF(E6:AJ6,"N")*12+COUNTIF(E6:AJ6,"TNA")*12+COUNTIF(E6:AJ6,"PNB")*18+COUNTIF(E6:AJ6,"MN")*18+COUNTIF(E6:AJ6,"PNA")*18+COUNTIF(E6:AJ6,"TN")*18+COUNTIF(E6:AJ6,"NB")*6+COUNTIF(E6:AJ6,"AF")*6+COUNTIF(E6:AJ6,"AE")*12</f>
        <v>54</v>
      </c>
      <c r="AL6" s="402" t="n">
        <f aca="false">SUM(AK6-66)</f>
        <v>-12</v>
      </c>
      <c r="AM6" s="390"/>
    </row>
    <row r="7" customFormat="false" ht="13.8" hidden="false" customHeight="false" outlineLevel="0" collapsed="false">
      <c r="A7" s="392" t="n">
        <v>142751</v>
      </c>
      <c r="B7" s="393" t="s">
        <v>292</v>
      </c>
      <c r="C7" s="394" t="n">
        <v>937295</v>
      </c>
      <c r="D7" s="394" t="s">
        <v>286</v>
      </c>
      <c r="E7" s="394" t="s">
        <v>287</v>
      </c>
      <c r="F7" s="407" t="s">
        <v>18</v>
      </c>
      <c r="G7" s="408"/>
      <c r="H7" s="395"/>
      <c r="I7" s="395" t="s">
        <v>18</v>
      </c>
      <c r="J7" s="396"/>
      <c r="K7" s="397"/>
      <c r="L7" s="397" t="s">
        <v>18</v>
      </c>
      <c r="M7" s="409" t="s">
        <v>18</v>
      </c>
      <c r="N7" s="395"/>
      <c r="O7" s="396" t="s">
        <v>18</v>
      </c>
      <c r="P7" s="395"/>
      <c r="Q7" s="396"/>
      <c r="R7" s="410" t="s">
        <v>18</v>
      </c>
      <c r="S7" s="398"/>
      <c r="T7" s="395" t="s">
        <v>11</v>
      </c>
      <c r="U7" s="396" t="s">
        <v>18</v>
      </c>
      <c r="V7" s="395"/>
      <c r="W7" s="395"/>
      <c r="X7" s="396" t="s">
        <v>18</v>
      </c>
      <c r="Y7" s="399"/>
      <c r="Z7" s="398"/>
      <c r="AA7" s="396" t="s">
        <v>18</v>
      </c>
      <c r="AB7" s="395"/>
      <c r="AC7" s="396"/>
      <c r="AD7" s="396" t="s">
        <v>18</v>
      </c>
      <c r="AE7" s="395"/>
      <c r="AF7" s="398"/>
      <c r="AG7" s="405" t="s">
        <v>18</v>
      </c>
      <c r="AH7" s="404"/>
      <c r="AI7" s="404"/>
      <c r="AJ7" s="400" t="n">
        <v>132</v>
      </c>
      <c r="AK7" s="401" t="n">
        <f aca="false">COUNTIF(E7:AJ7,"T")*6+COUNTIF(E7:AJ7,"P")*12+COUNTIF(E7:AJ7,"M")*6+COUNTIF(E7:AJ7,"NA")*6+COUNTIF(E7:AJ7,"N")*12+COUNTIF(E7:AJ7,"TNA")*12+COUNTIF(E7:AJ7,"PNB")*18+COUNTIF(E7:AJ7,"MN")*18+COUNTIF(E7:AJ7,"PNA")*18+COUNTIF(E7:AJ7,"TN")*18+COUNTIF(E7:AJ7,"NB")*6+COUNTIF(E7:AJ7,"AF")*6+COUNTIF(E7:AJ7,"AE")*12</f>
        <v>138</v>
      </c>
      <c r="AL7" s="402" t="n">
        <f aca="false">SUM(AK7-132)</f>
        <v>6</v>
      </c>
      <c r="AM7" s="390"/>
    </row>
    <row r="8" customFormat="false" ht="13.8" hidden="false" customHeight="false" outlineLevel="0" collapsed="false">
      <c r="A8" s="408" t="n">
        <v>142743</v>
      </c>
      <c r="B8" s="411" t="s">
        <v>293</v>
      </c>
      <c r="C8" s="412" t="n">
        <v>861255</v>
      </c>
      <c r="D8" s="394" t="s">
        <v>286</v>
      </c>
      <c r="E8" s="394" t="s">
        <v>287</v>
      </c>
      <c r="F8" s="413" t="s">
        <v>18</v>
      </c>
      <c r="G8" s="404"/>
      <c r="H8" s="395"/>
      <c r="I8" s="395"/>
      <c r="J8" s="396" t="s">
        <v>18</v>
      </c>
      <c r="K8" s="397"/>
      <c r="L8" s="397"/>
      <c r="M8" s="395" t="s">
        <v>18</v>
      </c>
      <c r="N8" s="395"/>
      <c r="O8" s="396"/>
      <c r="P8" s="395" t="s">
        <v>18</v>
      </c>
      <c r="Q8" s="396" t="s">
        <v>18</v>
      </c>
      <c r="R8" s="397"/>
      <c r="S8" s="398" t="s">
        <v>18</v>
      </c>
      <c r="T8" s="395"/>
      <c r="U8" s="396"/>
      <c r="V8" s="395" t="s">
        <v>18</v>
      </c>
      <c r="W8" s="395" t="s">
        <v>18</v>
      </c>
      <c r="X8" s="396" t="s">
        <v>294</v>
      </c>
      <c r="Y8" s="399" t="s">
        <v>18</v>
      </c>
      <c r="Z8" s="399"/>
      <c r="AA8" s="396" t="s">
        <v>294</v>
      </c>
      <c r="AB8" s="395" t="s">
        <v>18</v>
      </c>
      <c r="AC8" s="396" t="s">
        <v>18</v>
      </c>
      <c r="AD8" s="396"/>
      <c r="AE8" s="395" t="s">
        <v>18</v>
      </c>
      <c r="AF8" s="398" t="s">
        <v>18</v>
      </c>
      <c r="AG8" s="405"/>
      <c r="AH8" s="404" t="s">
        <v>18</v>
      </c>
      <c r="AI8" s="404"/>
      <c r="AJ8" s="400" t="n">
        <v>132</v>
      </c>
      <c r="AK8" s="401" t="n">
        <f aca="false">COUNTIF(E8:AJ8,"T")*6+COUNTIF(E8:AJ8,"P")*12+COUNTIF(E8:AJ8,"M")*6+COUNTIF(E8:AJ8,"NA")*6+COUNTIF(E8:AJ8,"N")*12+COUNTIF(E8:AJ8,"TNA")*12+COUNTIF(E8:AJ8,"PNB")*18+COUNTIF(E8:AJ8,"MN")*18+COUNTIF(E8:AJ8,"PNA")*18+COUNTIF(E8:AJ8,"TN")*18+COUNTIF(E8:AJ8,"NB")*6+COUNTIF(E8:AJ8,"AF")*6+COUNTIF(E8:AJ8,"AE")*12</f>
        <v>180</v>
      </c>
      <c r="AL8" s="402" t="n">
        <f aca="false">SUM(AK8-132)</f>
        <v>48</v>
      </c>
      <c r="AM8" s="390"/>
    </row>
    <row r="9" customFormat="false" ht="13.8" hidden="false" customHeight="false" outlineLevel="0" collapsed="false">
      <c r="A9" s="392" t="n">
        <v>142565</v>
      </c>
      <c r="B9" s="393" t="s">
        <v>295</v>
      </c>
      <c r="C9" s="394" t="n">
        <v>281247</v>
      </c>
      <c r="D9" s="394" t="s">
        <v>286</v>
      </c>
      <c r="E9" s="394" t="s">
        <v>287</v>
      </c>
      <c r="F9" s="407"/>
      <c r="G9" s="408" t="s">
        <v>40</v>
      </c>
      <c r="H9" s="395" t="s">
        <v>40</v>
      </c>
      <c r="I9" s="395"/>
      <c r="J9" s="396" t="s">
        <v>40</v>
      </c>
      <c r="K9" s="397" t="s">
        <v>40</v>
      </c>
      <c r="L9" s="397"/>
      <c r="M9" s="395"/>
      <c r="N9" s="395" t="s">
        <v>40</v>
      </c>
      <c r="O9" s="396"/>
      <c r="P9" s="395"/>
      <c r="Q9" s="396" t="s">
        <v>40</v>
      </c>
      <c r="R9" s="397"/>
      <c r="S9" s="398"/>
      <c r="T9" s="395" t="s">
        <v>296</v>
      </c>
      <c r="U9" s="396"/>
      <c r="V9" s="395"/>
      <c r="W9" s="395" t="s">
        <v>296</v>
      </c>
      <c r="X9" s="396"/>
      <c r="Y9" s="399"/>
      <c r="Z9" s="399" t="s">
        <v>40</v>
      </c>
      <c r="AA9" s="396" t="s">
        <v>40</v>
      </c>
      <c r="AB9" s="395"/>
      <c r="AC9" s="396"/>
      <c r="AD9" s="396"/>
      <c r="AE9" s="395"/>
      <c r="AF9" s="398" t="s">
        <v>40</v>
      </c>
      <c r="AG9" s="405"/>
      <c r="AH9" s="404"/>
      <c r="AI9" s="404" t="s">
        <v>40</v>
      </c>
      <c r="AJ9" s="400" t="n">
        <v>132</v>
      </c>
      <c r="AK9" s="401" t="n">
        <f aca="false">COUNTIF(E9:AJ9,"T")*6+COUNTIF(E9:AJ9,"P")*12+COUNTIF(E9:AJ9,"M")*6+COUNTIF(E9:AJ9,"NA")*6+COUNTIF(E9:AJ9,"N")*12+COUNTIF(E9:AJ9,"TNA")*12+COUNTIF(E9:AJ9,"PNB")*18+COUNTIF(E9:AJ9,"MN")*18+COUNTIF(E9:AJ9,"PNA")*18+COUNTIF(E9:AJ9,"TN")*18+COUNTIF(E9:AJ9,"NB")*6+COUNTIF(E9:AJ9,"AF")*6+COUNTIF(E9:AJ9,"AE")*12</f>
        <v>156</v>
      </c>
      <c r="AL9" s="402" t="n">
        <f aca="false">SUM(AK9-132)</f>
        <v>24</v>
      </c>
      <c r="AM9" s="390"/>
    </row>
    <row r="10" customFormat="false" ht="13.8" hidden="false" customHeight="false" outlineLevel="0" collapsed="false">
      <c r="A10" s="408" t="n">
        <v>142557</v>
      </c>
      <c r="B10" s="393" t="s">
        <v>297</v>
      </c>
      <c r="C10" s="394" t="n">
        <v>932680</v>
      </c>
      <c r="D10" s="394" t="s">
        <v>286</v>
      </c>
      <c r="E10" s="394" t="s">
        <v>287</v>
      </c>
      <c r="F10" s="404" t="s">
        <v>40</v>
      </c>
      <c r="G10" s="404"/>
      <c r="H10" s="395"/>
      <c r="I10" s="395"/>
      <c r="J10" s="396" t="s">
        <v>40</v>
      </c>
      <c r="K10" s="397"/>
      <c r="L10" s="397" t="s">
        <v>40</v>
      </c>
      <c r="M10" s="395" t="s">
        <v>40</v>
      </c>
      <c r="N10" s="395"/>
      <c r="O10" s="396"/>
      <c r="P10" s="395" t="s">
        <v>40</v>
      </c>
      <c r="Q10" s="396"/>
      <c r="R10" s="397" t="s">
        <v>296</v>
      </c>
      <c r="S10" s="398" t="s">
        <v>40</v>
      </c>
      <c r="T10" s="395"/>
      <c r="U10" s="396" t="s">
        <v>40</v>
      </c>
      <c r="V10" s="395"/>
      <c r="W10" s="395"/>
      <c r="X10" s="396" t="s">
        <v>40</v>
      </c>
      <c r="Y10" s="399"/>
      <c r="Z10" s="399"/>
      <c r="AA10" s="396"/>
      <c r="AB10" s="395"/>
      <c r="AC10" s="396"/>
      <c r="AD10" s="396"/>
      <c r="AE10" s="395" t="s">
        <v>40</v>
      </c>
      <c r="AF10" s="398"/>
      <c r="AG10" s="405"/>
      <c r="AH10" s="404"/>
      <c r="AI10" s="404" t="s">
        <v>288</v>
      </c>
      <c r="AJ10" s="400" t="n">
        <v>132</v>
      </c>
      <c r="AK10" s="401" t="n">
        <f aca="false">COUNTIF(E10:AJ10,"T")*6+COUNTIF(E10:AJ10,"P")*12+COUNTIF(E10:AJ10,"M")*6+COUNTIF(E10:AJ10,"NA")*6+COUNTIF(E10:AJ10,"N")*12+COUNTIF(E10:AJ10,"PN")*24*+COUNTIF(E10:AJ10,"PNB")*18+COUNTIF(E10:AJ10,"MN")*18+COUNTIF(E10:AJ10,"PNA")*18+COUNTIF(E10:AJ10,"TN")*18+COUNTIF(E10:AJ10,"NB")*6+COUNTIF(E10:AJ10,"AF")*6+COUNTIF(E10:AJ10,"AE")*12</f>
        <v>126</v>
      </c>
      <c r="AL10" s="402" t="n">
        <f aca="false">SUM(AK10-132)</f>
        <v>-6</v>
      </c>
      <c r="AM10" s="390"/>
    </row>
    <row r="11" customFormat="false" ht="13.8" hidden="false" customHeight="false" outlineLevel="0" collapsed="false">
      <c r="A11" s="392" t="n">
        <v>142891</v>
      </c>
      <c r="B11" s="393" t="s">
        <v>298</v>
      </c>
      <c r="C11" s="394" t="n">
        <v>718961</v>
      </c>
      <c r="D11" s="394" t="s">
        <v>286</v>
      </c>
      <c r="E11" s="394" t="s">
        <v>287</v>
      </c>
      <c r="F11" s="408"/>
      <c r="G11" s="404" t="s">
        <v>40</v>
      </c>
      <c r="H11" s="395" t="s">
        <v>40</v>
      </c>
      <c r="I11" s="395" t="s">
        <v>40</v>
      </c>
      <c r="J11" s="396"/>
      <c r="K11" s="397"/>
      <c r="L11" s="397"/>
      <c r="M11" s="395" t="s">
        <v>288</v>
      </c>
      <c r="N11" s="395"/>
      <c r="O11" s="396" t="s">
        <v>40</v>
      </c>
      <c r="P11" s="395" t="s">
        <v>40</v>
      </c>
      <c r="Q11" s="396"/>
      <c r="R11" s="397"/>
      <c r="S11" s="398"/>
      <c r="T11" s="395"/>
      <c r="U11" s="396"/>
      <c r="V11" s="395" t="s">
        <v>40</v>
      </c>
      <c r="W11" s="395"/>
      <c r="X11" s="396"/>
      <c r="Y11" s="399"/>
      <c r="Z11" s="399"/>
      <c r="AA11" s="396"/>
      <c r="AB11" s="395" t="s">
        <v>40</v>
      </c>
      <c r="AC11" s="396" t="s">
        <v>40</v>
      </c>
      <c r="AD11" s="396" t="s">
        <v>40</v>
      </c>
      <c r="AE11" s="395"/>
      <c r="AF11" s="398"/>
      <c r="AG11" s="405"/>
      <c r="AH11" s="404" t="s">
        <v>40</v>
      </c>
      <c r="AI11" s="404"/>
      <c r="AJ11" s="400" t="n">
        <v>132</v>
      </c>
      <c r="AK11" s="401" t="n">
        <f aca="false">COUNTIF(E11:AJ11,"T")*6+COUNTIF(E11:AJ11,"AT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132</v>
      </c>
      <c r="AL11" s="402" t="n">
        <f aca="false">SUM(AK11-132)</f>
        <v>0</v>
      </c>
      <c r="AM11" s="390"/>
    </row>
    <row r="12" customFormat="false" ht="13.8" hidden="false" customHeight="false" outlineLevel="0" collapsed="false">
      <c r="A12" s="386"/>
      <c r="B12" s="387" t="s">
        <v>273</v>
      </c>
      <c r="C12" s="386"/>
      <c r="D12" s="386" t="s">
        <v>274</v>
      </c>
      <c r="E12" s="388" t="s">
        <v>275</v>
      </c>
      <c r="F12" s="388" t="n">
        <v>1</v>
      </c>
      <c r="G12" s="388" t="n">
        <v>2</v>
      </c>
      <c r="H12" s="388" t="n">
        <v>3</v>
      </c>
      <c r="I12" s="388" t="n">
        <v>4</v>
      </c>
      <c r="J12" s="388" t="n">
        <v>5</v>
      </c>
      <c r="K12" s="388" t="n">
        <v>6</v>
      </c>
      <c r="L12" s="388" t="n">
        <v>7</v>
      </c>
      <c r="M12" s="388" t="n">
        <v>8</v>
      </c>
      <c r="N12" s="388" t="n">
        <v>9</v>
      </c>
      <c r="O12" s="388" t="n">
        <v>10</v>
      </c>
      <c r="P12" s="388" t="n">
        <v>11</v>
      </c>
      <c r="Q12" s="388" t="n">
        <v>12</v>
      </c>
      <c r="R12" s="388" t="n">
        <v>13</v>
      </c>
      <c r="S12" s="388" t="n">
        <v>14</v>
      </c>
      <c r="T12" s="388" t="n">
        <v>15</v>
      </c>
      <c r="U12" s="388" t="n">
        <v>16</v>
      </c>
      <c r="V12" s="388" t="n">
        <v>17</v>
      </c>
      <c r="W12" s="388" t="n">
        <v>18</v>
      </c>
      <c r="X12" s="388" t="n">
        <v>19</v>
      </c>
      <c r="Y12" s="388" t="n">
        <v>20</v>
      </c>
      <c r="Z12" s="388" t="n">
        <v>21</v>
      </c>
      <c r="AA12" s="388" t="n">
        <v>22</v>
      </c>
      <c r="AB12" s="389" t="n">
        <v>23</v>
      </c>
      <c r="AC12" s="389" t="n">
        <v>24</v>
      </c>
      <c r="AD12" s="389" t="n">
        <v>25</v>
      </c>
      <c r="AE12" s="389" t="n">
        <v>26</v>
      </c>
      <c r="AF12" s="389" t="n">
        <v>27</v>
      </c>
      <c r="AG12" s="389" t="n">
        <v>28</v>
      </c>
      <c r="AH12" s="389" t="n">
        <v>29</v>
      </c>
      <c r="AI12" s="389" t="n">
        <v>30</v>
      </c>
      <c r="AJ12" s="388" t="s">
        <v>234</v>
      </c>
      <c r="AK12" s="388" t="s">
        <v>276</v>
      </c>
      <c r="AL12" s="388" t="s">
        <v>277</v>
      </c>
      <c r="AM12" s="390"/>
    </row>
    <row r="13" customFormat="false" ht="13.8" hidden="false" customHeight="false" outlineLevel="0" collapsed="false">
      <c r="A13" s="388" t="s">
        <v>278</v>
      </c>
      <c r="B13" s="391" t="s">
        <v>279</v>
      </c>
      <c r="C13" s="388" t="s">
        <v>280</v>
      </c>
      <c r="D13" s="388" t="s">
        <v>281</v>
      </c>
      <c r="E13" s="388"/>
      <c r="F13" s="389" t="s">
        <v>282</v>
      </c>
      <c r="G13" s="389" t="s">
        <v>29</v>
      </c>
      <c r="H13" s="389" t="s">
        <v>283</v>
      </c>
      <c r="I13" s="389" t="s">
        <v>283</v>
      </c>
      <c r="J13" s="389" t="s">
        <v>282</v>
      </c>
      <c r="K13" s="389" t="s">
        <v>282</v>
      </c>
      <c r="L13" s="389" t="s">
        <v>284</v>
      </c>
      <c r="M13" s="389" t="s">
        <v>282</v>
      </c>
      <c r="N13" s="389" t="s">
        <v>29</v>
      </c>
      <c r="O13" s="389" t="s">
        <v>283</v>
      </c>
      <c r="P13" s="389" t="s">
        <v>283</v>
      </c>
      <c r="Q13" s="389" t="s">
        <v>282</v>
      </c>
      <c r="R13" s="389" t="s">
        <v>282</v>
      </c>
      <c r="S13" s="389" t="s">
        <v>284</v>
      </c>
      <c r="T13" s="389" t="s">
        <v>282</v>
      </c>
      <c r="U13" s="389" t="s">
        <v>29</v>
      </c>
      <c r="V13" s="389" t="s">
        <v>283</v>
      </c>
      <c r="W13" s="389" t="s">
        <v>283</v>
      </c>
      <c r="X13" s="389" t="s">
        <v>282</v>
      </c>
      <c r="Y13" s="389" t="s">
        <v>282</v>
      </c>
      <c r="Z13" s="389" t="s">
        <v>284</v>
      </c>
      <c r="AA13" s="389" t="s">
        <v>282</v>
      </c>
      <c r="AB13" s="389" t="s">
        <v>29</v>
      </c>
      <c r="AC13" s="389" t="s">
        <v>283</v>
      </c>
      <c r="AD13" s="389" t="s">
        <v>283</v>
      </c>
      <c r="AE13" s="389" t="s">
        <v>282</v>
      </c>
      <c r="AF13" s="389" t="s">
        <v>282</v>
      </c>
      <c r="AG13" s="389" t="s">
        <v>284</v>
      </c>
      <c r="AH13" s="389" t="s">
        <v>282</v>
      </c>
      <c r="AI13" s="389" t="s">
        <v>29</v>
      </c>
      <c r="AJ13" s="388"/>
      <c r="AK13" s="388"/>
      <c r="AL13" s="388"/>
      <c r="AM13" s="390"/>
    </row>
    <row r="14" customFormat="false" ht="13.8" hidden="false" customHeight="false" outlineLevel="0" collapsed="false">
      <c r="A14" s="414"/>
      <c r="B14" s="408" t="s">
        <v>299</v>
      </c>
      <c r="C14" s="415"/>
      <c r="D14" s="412" t="s">
        <v>300</v>
      </c>
      <c r="E14" s="394" t="s">
        <v>287</v>
      </c>
      <c r="F14" s="404"/>
      <c r="G14" s="404"/>
      <c r="H14" s="395"/>
      <c r="I14" s="395"/>
      <c r="J14" s="396"/>
      <c r="K14" s="397"/>
      <c r="L14" s="397"/>
      <c r="M14" s="395"/>
      <c r="N14" s="395"/>
      <c r="O14" s="396"/>
      <c r="P14" s="395"/>
      <c r="Q14" s="396"/>
      <c r="R14" s="397"/>
      <c r="S14" s="398"/>
      <c r="T14" s="395"/>
      <c r="U14" s="396"/>
      <c r="V14" s="395"/>
      <c r="W14" s="395"/>
      <c r="X14" s="396"/>
      <c r="Y14" s="399"/>
      <c r="Z14" s="399"/>
      <c r="AA14" s="396"/>
      <c r="AB14" s="395"/>
      <c r="AC14" s="396"/>
      <c r="AD14" s="396"/>
      <c r="AE14" s="395"/>
      <c r="AF14" s="398"/>
      <c r="AG14" s="405"/>
      <c r="AH14" s="404"/>
      <c r="AI14" s="404"/>
      <c r="AJ14" s="400" t="n">
        <v>132</v>
      </c>
      <c r="AK14" s="401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0</v>
      </c>
      <c r="AL14" s="402" t="n">
        <f aca="false">SUM(AK14-132)</f>
        <v>-132</v>
      </c>
      <c r="AM14" s="390"/>
    </row>
    <row r="15" customFormat="false" ht="13.8" hidden="false" customHeight="false" outlineLevel="0" collapsed="false">
      <c r="A15" s="408" t="n">
        <v>142506</v>
      </c>
      <c r="B15" s="411" t="s">
        <v>301</v>
      </c>
      <c r="C15" s="412" t="n">
        <v>369910</v>
      </c>
      <c r="D15" s="412" t="s">
        <v>302</v>
      </c>
      <c r="E15" s="394" t="s">
        <v>287</v>
      </c>
      <c r="F15" s="416"/>
      <c r="G15" s="404"/>
      <c r="H15" s="395" t="s">
        <v>18</v>
      </c>
      <c r="I15" s="395"/>
      <c r="J15" s="396"/>
      <c r="K15" s="397" t="s">
        <v>18</v>
      </c>
      <c r="L15" s="397"/>
      <c r="M15" s="395"/>
      <c r="N15" s="395" t="s">
        <v>18</v>
      </c>
      <c r="O15" s="396"/>
      <c r="P15" s="395" t="s">
        <v>18</v>
      </c>
      <c r="Q15" s="396"/>
      <c r="R15" s="397"/>
      <c r="S15" s="398"/>
      <c r="T15" s="395"/>
      <c r="U15" s="396"/>
      <c r="V15" s="395" t="s">
        <v>18</v>
      </c>
      <c r="W15" s="395"/>
      <c r="X15" s="396" t="s">
        <v>15</v>
      </c>
      <c r="Y15" s="399"/>
      <c r="Z15" s="399" t="s">
        <v>18</v>
      </c>
      <c r="AA15" s="396"/>
      <c r="AB15" s="395"/>
      <c r="AC15" s="396" t="s">
        <v>18</v>
      </c>
      <c r="AD15" s="396"/>
      <c r="AE15" s="395" t="s">
        <v>18</v>
      </c>
      <c r="AF15" s="398" t="s">
        <v>18</v>
      </c>
      <c r="AG15" s="405"/>
      <c r="AH15" s="404"/>
      <c r="AI15" s="404" t="s">
        <v>18</v>
      </c>
      <c r="AJ15" s="400" t="n">
        <v>132</v>
      </c>
      <c r="AK15" s="401" t="n">
        <f aca="false">COUNTIF(E15:AJ15,"T")*6+COUNTIF(E15:AJ15,"P")*12+COUNTIF(E15:AJ15,"M")*6+COUNTIF(E15:AJ15,"NA")*6+COUNTIF(E15:AJ15,"N")*12+COUNTIF(E15:AJ15,"TNA")*12+COUNTIF(E15:AJ15,"PNB")*18+COUNTIF(E15:AJ15,"MN")*18+COUNTIF(E15:AJ15,"PNA")*18+COUNTIF(E15:AJ15,"TN")*18+COUNTIF(E15:AJ15,"NB")*6+COUNTIF(E15:AJ15,"AF")*6+COUNTIF(E15:AJ15,"AE")*12</f>
        <v>132</v>
      </c>
      <c r="AL15" s="402" t="n">
        <f aca="false">SUM(AK15-132)</f>
        <v>0</v>
      </c>
      <c r="AM15" s="390"/>
    </row>
    <row r="16" customFormat="false" ht="13.8" hidden="false" customHeight="false" outlineLevel="0" collapsed="false">
      <c r="A16" s="408" t="n">
        <v>142700</v>
      </c>
      <c r="B16" s="411" t="s">
        <v>303</v>
      </c>
      <c r="C16" s="412" t="n">
        <v>522552</v>
      </c>
      <c r="D16" s="412" t="s">
        <v>304</v>
      </c>
      <c r="E16" s="394" t="s">
        <v>287</v>
      </c>
      <c r="F16" s="416"/>
      <c r="G16" s="404"/>
      <c r="H16" s="395" t="s">
        <v>18</v>
      </c>
      <c r="I16" s="395" t="s">
        <v>18</v>
      </c>
      <c r="J16" s="396"/>
      <c r="K16" s="397" t="s">
        <v>18</v>
      </c>
      <c r="L16" s="397" t="s">
        <v>18</v>
      </c>
      <c r="M16" s="395"/>
      <c r="N16" s="395" t="s">
        <v>18</v>
      </c>
      <c r="O16" s="396" t="s">
        <v>18</v>
      </c>
      <c r="P16" s="395"/>
      <c r="Q16" s="396" t="s">
        <v>18</v>
      </c>
      <c r="R16" s="397" t="s">
        <v>18</v>
      </c>
      <c r="S16" s="398" t="s">
        <v>18</v>
      </c>
      <c r="T16" s="395" t="s">
        <v>18</v>
      </c>
      <c r="U16" s="396"/>
      <c r="V16" s="395"/>
      <c r="W16" s="395" t="s">
        <v>18</v>
      </c>
      <c r="X16" s="396"/>
      <c r="Y16" s="399"/>
      <c r="Z16" s="399" t="s">
        <v>18</v>
      </c>
      <c r="AA16" s="396" t="s">
        <v>18</v>
      </c>
      <c r="AB16" s="395"/>
      <c r="AC16" s="396" t="s">
        <v>18</v>
      </c>
      <c r="AD16" s="396"/>
      <c r="AE16" s="395"/>
      <c r="AF16" s="398"/>
      <c r="AG16" s="405"/>
      <c r="AH16" s="404"/>
      <c r="AI16" s="404"/>
      <c r="AJ16" s="400" t="n">
        <v>132</v>
      </c>
      <c r="AK16" s="401" t="n">
        <f aca="false">COUNTIF(E16:AJ16,"T")*6+COUNTIF(E16:AJ16,"P")*12+COUNTIF(E16:AJ16,"M")*6+COUNTIF(E16:AJ16,"NA")*6+COUNTIF(E16:AJ16,"N")*12+COUNTIF(E16:AJ16,"TNA")*12+COUNTIF(E16:AJ16,"PNB")*18+COUNTIF(E16:AJ16,"MN")*18+COUNTIF(E16:AJ16,"PNA")*18+COUNTIF(E16:AJ16,"TN")*18+COUNTIF(E16:AJ16,"NB")*6+COUNTIF(E16:AJ16,"AF")*6+COUNTIF(E16:AJ16,"AE")*12</f>
        <v>168</v>
      </c>
      <c r="AL16" s="402" t="n">
        <f aca="false">SUM(AK16-132)</f>
        <v>36</v>
      </c>
      <c r="AM16" s="390"/>
    </row>
    <row r="17" customFormat="false" ht="13.8" hidden="false" customHeight="false" outlineLevel="0" collapsed="false">
      <c r="A17" s="408" t="n">
        <v>129488</v>
      </c>
      <c r="B17" s="411" t="s">
        <v>305</v>
      </c>
      <c r="C17" s="412" t="n">
        <v>261222</v>
      </c>
      <c r="D17" s="412" t="s">
        <v>306</v>
      </c>
      <c r="E17" s="394" t="s">
        <v>287</v>
      </c>
      <c r="F17" s="417" t="s">
        <v>307</v>
      </c>
      <c r="G17" s="417"/>
      <c r="H17" s="417"/>
      <c r="I17" s="417"/>
      <c r="J17" s="417"/>
      <c r="K17" s="397"/>
      <c r="L17" s="397"/>
      <c r="M17" s="398" t="s">
        <v>307</v>
      </c>
      <c r="N17" s="398"/>
      <c r="O17" s="398"/>
      <c r="P17" s="398"/>
      <c r="Q17" s="398"/>
      <c r="R17" s="405" t="s">
        <v>11</v>
      </c>
      <c r="S17" s="417"/>
      <c r="T17" s="398" t="s">
        <v>307</v>
      </c>
      <c r="U17" s="398"/>
      <c r="V17" s="398"/>
      <c r="W17" s="398"/>
      <c r="X17" s="398"/>
      <c r="Y17" s="399" t="s">
        <v>18</v>
      </c>
      <c r="Z17" s="399" t="s">
        <v>18</v>
      </c>
      <c r="AA17" s="398" t="s">
        <v>307</v>
      </c>
      <c r="AB17" s="398"/>
      <c r="AC17" s="398"/>
      <c r="AD17" s="398"/>
      <c r="AE17" s="398"/>
      <c r="AF17" s="398" t="s">
        <v>18</v>
      </c>
      <c r="AG17" s="405"/>
      <c r="AH17" s="418" t="s">
        <v>308</v>
      </c>
      <c r="AI17" s="404" t="s">
        <v>308</v>
      </c>
      <c r="AJ17" s="400" t="n">
        <v>132</v>
      </c>
      <c r="AK17" s="401" t="n">
        <f aca="false">COUNTIF(E17:AJ17,"T")*6+COUNTIF(E17:AJ17,"P")*12+COUNTIF(E17:AJ17,"M")*6+COUNTIF(E17:AJ17,"CR")*6+COUNTIF(E17:AJ17,"N")*12+COUNTIF(E17:AJ17,"CURSO")*30+COUNTIF(E17:AJ17,"PNB")*18+COUNTIF(E17:AJ17,"MN")*18+COUNTIF(E17:AJ17,"PNA")*18+COUNTIF(E17:AJ17,"TN")*18+COUNTIF(E17:AJ17,"NB")*6+COUNTIF(E17:AJ17,"AF")*6+COUNTIF(E17:AJ17,"AE")*12</f>
        <v>174</v>
      </c>
      <c r="AL17" s="402" t="n">
        <f aca="false">SUM(AK17-132)</f>
        <v>42</v>
      </c>
      <c r="AM17" s="390"/>
    </row>
    <row r="18" customFormat="false" ht="13.8" hidden="false" customHeight="false" outlineLevel="0" collapsed="false">
      <c r="A18" s="408" t="n">
        <v>150800</v>
      </c>
      <c r="B18" s="411" t="s">
        <v>309</v>
      </c>
      <c r="C18" s="412" t="n">
        <v>2882413</v>
      </c>
      <c r="D18" s="412" t="s">
        <v>310</v>
      </c>
      <c r="E18" s="394" t="s">
        <v>287</v>
      </c>
      <c r="F18" s="408"/>
      <c r="G18" s="404"/>
      <c r="H18" s="395" t="s">
        <v>18</v>
      </c>
      <c r="I18" s="395" t="s">
        <v>18</v>
      </c>
      <c r="J18" s="396"/>
      <c r="K18" s="397" t="s">
        <v>18</v>
      </c>
      <c r="L18" s="397"/>
      <c r="M18" s="395"/>
      <c r="N18" s="395" t="s">
        <v>18</v>
      </c>
      <c r="O18" s="396"/>
      <c r="P18" s="395" t="s">
        <v>18</v>
      </c>
      <c r="Q18" s="396" t="s">
        <v>311</v>
      </c>
      <c r="R18" s="405" t="s">
        <v>18</v>
      </c>
      <c r="S18" s="417"/>
      <c r="T18" s="404"/>
      <c r="U18" s="408"/>
      <c r="V18" s="395"/>
      <c r="W18" s="395" t="s">
        <v>288</v>
      </c>
      <c r="X18" s="396"/>
      <c r="Y18" s="419" t="s">
        <v>312</v>
      </c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20" t="n">
        <v>90</v>
      </c>
      <c r="AK18" s="401" t="n">
        <f aca="false">COUNTIF(E18:AJ18,"T")*6+COUNTIF(E18:AJ18,"P")*12+COUNTIF(E18:AJ18,"M")*6+COUNTIF(E18:AJ18,"NA")*6+COUNTIF(E18:AJ18,"N")*12+COUNTIF(E18:AJ18,"TNA")*12+COUNTIF(E18:AJ18,"PNB")*18+COUNTIF(E18:AJ18,"MN")*18+COUNTIF(E18:AJ18,"PNA")*18+COUNTIF(E18:AJ18,"TN")*18+COUNTIF(E18:AJ18,"NB")*6+COUNTIF(E18:AJ18,"AF")*6+COUNTIF(E18:AJ18,"AE")*12</f>
        <v>90</v>
      </c>
      <c r="AL18" s="402" t="n">
        <f aca="false">SUM(AK18-90)</f>
        <v>0</v>
      </c>
      <c r="AM18" s="390"/>
    </row>
    <row r="19" customFormat="false" ht="13.8" hidden="false" customHeight="false" outlineLevel="0" collapsed="false">
      <c r="A19" s="392" t="n">
        <v>150959</v>
      </c>
      <c r="B19" s="393" t="s">
        <v>313</v>
      </c>
      <c r="C19" s="394" t="n">
        <v>657842</v>
      </c>
      <c r="D19" s="412" t="s">
        <v>314</v>
      </c>
      <c r="E19" s="394" t="s">
        <v>287</v>
      </c>
      <c r="F19" s="416" t="s">
        <v>288</v>
      </c>
      <c r="G19" s="404"/>
      <c r="H19" s="395" t="s">
        <v>288</v>
      </c>
      <c r="I19" s="395"/>
      <c r="J19" s="396"/>
      <c r="K19" s="397" t="s">
        <v>18</v>
      </c>
      <c r="L19" s="397"/>
      <c r="M19" s="395" t="s">
        <v>294</v>
      </c>
      <c r="N19" s="395" t="s">
        <v>18</v>
      </c>
      <c r="O19" s="396"/>
      <c r="P19" s="395"/>
      <c r="Q19" s="396" t="s">
        <v>18</v>
      </c>
      <c r="R19" s="397" t="s">
        <v>18</v>
      </c>
      <c r="S19" s="398"/>
      <c r="T19" s="395"/>
      <c r="U19" s="396" t="s">
        <v>18</v>
      </c>
      <c r="V19" s="395"/>
      <c r="W19" s="395" t="s">
        <v>18</v>
      </c>
      <c r="X19" s="396"/>
      <c r="Y19" s="399"/>
      <c r="Z19" s="399" t="s">
        <v>18</v>
      </c>
      <c r="AA19" s="396"/>
      <c r="AB19" s="395"/>
      <c r="AC19" s="396" t="s">
        <v>18</v>
      </c>
      <c r="AD19" s="396"/>
      <c r="AE19" s="395"/>
      <c r="AF19" s="398" t="s">
        <v>18</v>
      </c>
      <c r="AG19" s="405"/>
      <c r="AH19" s="404"/>
      <c r="AI19" s="404" t="s">
        <v>18</v>
      </c>
      <c r="AJ19" s="400" t="n">
        <v>132</v>
      </c>
      <c r="AK19" s="401" t="n">
        <f aca="false">COUNTIF(E19:AJ19,"T")*6+COUNTIF(E19:AJ19,"P")*12+COUNTIF(E19:AJ19,"M")*6+COUNTIF(E19:AJ19,"NA")*6+COUNTIF(E19:AJ19,"N")*12+COUNTIF(E19:AJ19,"TNA")*12+COUNTIF(E19:AJ19,"PNB")*18+COUNTIF(E19:AJ19,"MN")*18+COUNTIF(E19:AJ19,"PNA")*18+COUNTIF(E19:AJ19,"TN")*18+COUNTIF(E19:AJ19,"NB")*6+COUNTIF(E19:AJ19,"AF")*6+COUNTIF(E19:AJ19,"AE")*12</f>
        <v>126</v>
      </c>
      <c r="AL19" s="402" t="n">
        <f aca="false">SUM(AK19-132)</f>
        <v>-6</v>
      </c>
      <c r="AM19" s="390"/>
    </row>
    <row r="20" customFormat="false" ht="13.8" hidden="false" customHeight="false" outlineLevel="0" collapsed="false">
      <c r="A20" s="408" t="n">
        <v>142522</v>
      </c>
      <c r="B20" s="411" t="s">
        <v>315</v>
      </c>
      <c r="C20" s="412" t="n">
        <v>915935</v>
      </c>
      <c r="D20" s="412" t="s">
        <v>316</v>
      </c>
      <c r="E20" s="394" t="s">
        <v>287</v>
      </c>
      <c r="F20" s="416"/>
      <c r="G20" s="404"/>
      <c r="H20" s="395" t="s">
        <v>18</v>
      </c>
      <c r="I20" s="395"/>
      <c r="J20" s="396"/>
      <c r="K20" s="397" t="s">
        <v>18</v>
      </c>
      <c r="L20" s="397"/>
      <c r="M20" s="395"/>
      <c r="N20" s="395" t="s">
        <v>18</v>
      </c>
      <c r="O20" s="396"/>
      <c r="P20" s="395"/>
      <c r="Q20" s="408" t="s">
        <v>18</v>
      </c>
      <c r="R20" s="405"/>
      <c r="S20" s="417"/>
      <c r="T20" s="404" t="s">
        <v>18</v>
      </c>
      <c r="U20" s="396"/>
      <c r="V20" s="395"/>
      <c r="W20" s="395" t="s">
        <v>18</v>
      </c>
      <c r="X20" s="396" t="s">
        <v>18</v>
      </c>
      <c r="Y20" s="399"/>
      <c r="Z20" s="399" t="s">
        <v>18</v>
      </c>
      <c r="AA20" s="396"/>
      <c r="AB20" s="395"/>
      <c r="AC20" s="396" t="s">
        <v>18</v>
      </c>
      <c r="AD20" s="396"/>
      <c r="AE20" s="395"/>
      <c r="AF20" s="398" t="s">
        <v>18</v>
      </c>
      <c r="AG20" s="405"/>
      <c r="AH20" s="404"/>
      <c r="AI20" s="404" t="s">
        <v>18</v>
      </c>
      <c r="AJ20" s="400" t="n">
        <v>132</v>
      </c>
      <c r="AK20" s="401" t="n">
        <f aca="false">COUNTIF(E20:AJ20,"T")*6+COUNTIF(E20:AJ20,"P")*12+COUNTIF(E20:AJ20,"M")*6+COUNTIF(E20:AJ20,"NA")*6+COUNTIF(E20:AJ20,"N")*12+COUNTIF(E20:AJ20,"TNA")*12+COUNTIF(E20:AJ20,"PNB")*18+COUNTIF(E20:AJ20,"MN")*18+COUNTIF(E20:AJ20,"PNA")*18+COUNTIF(E20:AJ20,"TN")*18+COUNTIF(E20:AJ20,"NB")*6+COUNTIF(E20:AJ20,"AF")*6+COUNTIF(E20:AJ20,"AE")*12</f>
        <v>132</v>
      </c>
      <c r="AL20" s="402" t="n">
        <f aca="false">SUM(AK20-132)</f>
        <v>0</v>
      </c>
      <c r="AM20" s="390"/>
    </row>
    <row r="21" customFormat="false" ht="13.8" hidden="false" customHeight="false" outlineLevel="0" collapsed="false">
      <c r="A21" s="421"/>
      <c r="B21" s="422"/>
      <c r="C21" s="412"/>
      <c r="D21" s="412"/>
      <c r="E21" s="394"/>
      <c r="F21" s="423"/>
      <c r="G21" s="423"/>
      <c r="H21" s="404" t="n">
        <v>7</v>
      </c>
      <c r="I21" s="404"/>
      <c r="J21" s="404"/>
      <c r="K21" s="419" t="n">
        <v>7</v>
      </c>
      <c r="L21" s="419"/>
      <c r="M21" s="404"/>
      <c r="N21" s="404" t="n">
        <v>7</v>
      </c>
      <c r="O21" s="404"/>
      <c r="P21" s="404"/>
      <c r="Q21" s="404" t="n">
        <v>7</v>
      </c>
      <c r="R21" s="419"/>
      <c r="S21" s="419"/>
      <c r="T21" s="404" t="n">
        <v>7</v>
      </c>
      <c r="U21" s="404"/>
      <c r="V21" s="404"/>
      <c r="W21" s="404" t="n">
        <v>7</v>
      </c>
      <c r="X21" s="404"/>
      <c r="Y21" s="419"/>
      <c r="Z21" s="419" t="n">
        <v>7</v>
      </c>
      <c r="AA21" s="404"/>
      <c r="AB21" s="395"/>
      <c r="AC21" s="395" t="n">
        <v>7</v>
      </c>
      <c r="AD21" s="395"/>
      <c r="AE21" s="395"/>
      <c r="AF21" s="398" t="n">
        <v>6</v>
      </c>
      <c r="AG21" s="399"/>
      <c r="AH21" s="395"/>
      <c r="AI21" s="395" t="n">
        <v>7</v>
      </c>
      <c r="AJ21" s="400"/>
      <c r="AK21" s="401"/>
      <c r="AL21" s="402"/>
      <c r="AM21" s="390"/>
    </row>
    <row r="22" customFormat="false" ht="13.8" hidden="false" customHeight="false" outlineLevel="0" collapsed="false">
      <c r="A22" s="386"/>
      <c r="B22" s="387" t="s">
        <v>273</v>
      </c>
      <c r="C22" s="386"/>
      <c r="D22" s="386" t="s">
        <v>274</v>
      </c>
      <c r="E22" s="388" t="s">
        <v>275</v>
      </c>
      <c r="F22" s="388" t="n">
        <v>1</v>
      </c>
      <c r="G22" s="388" t="n">
        <v>2</v>
      </c>
      <c r="H22" s="388" t="n">
        <v>3</v>
      </c>
      <c r="I22" s="388" t="n">
        <v>4</v>
      </c>
      <c r="J22" s="388" t="n">
        <v>5</v>
      </c>
      <c r="K22" s="388" t="n">
        <v>6</v>
      </c>
      <c r="L22" s="388" t="n">
        <v>7</v>
      </c>
      <c r="M22" s="388" t="n">
        <v>8</v>
      </c>
      <c r="N22" s="388" t="n">
        <v>9</v>
      </c>
      <c r="O22" s="388" t="n">
        <v>10</v>
      </c>
      <c r="P22" s="388" t="n">
        <v>11</v>
      </c>
      <c r="Q22" s="388" t="n">
        <v>12</v>
      </c>
      <c r="R22" s="388" t="n">
        <v>13</v>
      </c>
      <c r="S22" s="388" t="n">
        <v>14</v>
      </c>
      <c r="T22" s="388" t="n">
        <v>15</v>
      </c>
      <c r="U22" s="388" t="n">
        <v>16</v>
      </c>
      <c r="V22" s="388" t="n">
        <v>17</v>
      </c>
      <c r="W22" s="388" t="n">
        <v>18</v>
      </c>
      <c r="X22" s="388" t="n">
        <v>19</v>
      </c>
      <c r="Y22" s="388" t="n">
        <v>20</v>
      </c>
      <c r="Z22" s="388" t="n">
        <v>21</v>
      </c>
      <c r="AA22" s="388" t="n">
        <v>22</v>
      </c>
      <c r="AB22" s="389" t="n">
        <v>23</v>
      </c>
      <c r="AC22" s="389" t="n">
        <v>24</v>
      </c>
      <c r="AD22" s="389" t="n">
        <v>25</v>
      </c>
      <c r="AE22" s="389" t="n">
        <v>26</v>
      </c>
      <c r="AF22" s="389" t="n">
        <v>27</v>
      </c>
      <c r="AG22" s="389" t="n">
        <v>28</v>
      </c>
      <c r="AH22" s="389" t="n">
        <v>29</v>
      </c>
      <c r="AI22" s="389" t="n">
        <v>30</v>
      </c>
      <c r="AJ22" s="388" t="s">
        <v>234</v>
      </c>
      <c r="AK22" s="388" t="s">
        <v>276</v>
      </c>
      <c r="AL22" s="388" t="s">
        <v>277</v>
      </c>
      <c r="AM22" s="390"/>
    </row>
    <row r="23" customFormat="false" ht="13.8" hidden="false" customHeight="false" outlineLevel="0" collapsed="false">
      <c r="A23" s="388" t="s">
        <v>278</v>
      </c>
      <c r="B23" s="391" t="s">
        <v>279</v>
      </c>
      <c r="C23" s="388" t="s">
        <v>280</v>
      </c>
      <c r="D23" s="388" t="s">
        <v>317</v>
      </c>
      <c r="E23" s="388"/>
      <c r="F23" s="389" t="s">
        <v>282</v>
      </c>
      <c r="G23" s="389" t="s">
        <v>29</v>
      </c>
      <c r="H23" s="389" t="s">
        <v>283</v>
      </c>
      <c r="I23" s="389" t="s">
        <v>283</v>
      </c>
      <c r="J23" s="389" t="s">
        <v>282</v>
      </c>
      <c r="K23" s="389" t="s">
        <v>282</v>
      </c>
      <c r="L23" s="389" t="s">
        <v>284</v>
      </c>
      <c r="M23" s="389" t="s">
        <v>282</v>
      </c>
      <c r="N23" s="389" t="s">
        <v>29</v>
      </c>
      <c r="O23" s="389" t="s">
        <v>283</v>
      </c>
      <c r="P23" s="389" t="s">
        <v>283</v>
      </c>
      <c r="Q23" s="389" t="s">
        <v>282</v>
      </c>
      <c r="R23" s="389" t="s">
        <v>282</v>
      </c>
      <c r="S23" s="389" t="s">
        <v>284</v>
      </c>
      <c r="T23" s="389" t="s">
        <v>282</v>
      </c>
      <c r="U23" s="389" t="s">
        <v>29</v>
      </c>
      <c r="V23" s="389" t="s">
        <v>283</v>
      </c>
      <c r="W23" s="389" t="s">
        <v>283</v>
      </c>
      <c r="X23" s="389" t="s">
        <v>282</v>
      </c>
      <c r="Y23" s="389" t="s">
        <v>282</v>
      </c>
      <c r="Z23" s="389" t="s">
        <v>284</v>
      </c>
      <c r="AA23" s="389" t="s">
        <v>282</v>
      </c>
      <c r="AB23" s="389" t="s">
        <v>29</v>
      </c>
      <c r="AC23" s="389" t="s">
        <v>283</v>
      </c>
      <c r="AD23" s="389" t="s">
        <v>283</v>
      </c>
      <c r="AE23" s="389" t="s">
        <v>282</v>
      </c>
      <c r="AF23" s="389" t="s">
        <v>282</v>
      </c>
      <c r="AG23" s="389" t="s">
        <v>284</v>
      </c>
      <c r="AH23" s="389" t="s">
        <v>282</v>
      </c>
      <c r="AI23" s="389" t="s">
        <v>29</v>
      </c>
      <c r="AJ23" s="388"/>
      <c r="AK23" s="388"/>
      <c r="AL23" s="388"/>
      <c r="AM23" s="390"/>
    </row>
    <row r="24" customFormat="false" ht="13.8" hidden="false" customHeight="false" outlineLevel="0" collapsed="false">
      <c r="A24" s="408" t="n">
        <v>142697</v>
      </c>
      <c r="B24" s="411" t="s">
        <v>318</v>
      </c>
      <c r="C24" s="412" t="n">
        <v>327364</v>
      </c>
      <c r="D24" s="412" t="s">
        <v>300</v>
      </c>
      <c r="E24" s="394" t="s">
        <v>287</v>
      </c>
      <c r="F24" s="404" t="s">
        <v>18</v>
      </c>
      <c r="G24" s="404"/>
      <c r="H24" s="395"/>
      <c r="I24" s="395" t="s">
        <v>18</v>
      </c>
      <c r="J24" s="396"/>
      <c r="K24" s="397"/>
      <c r="L24" s="398" t="s">
        <v>18</v>
      </c>
      <c r="M24" s="395"/>
      <c r="N24" s="395"/>
      <c r="O24" s="395"/>
      <c r="P24" s="395" t="s">
        <v>18</v>
      </c>
      <c r="Q24" s="396"/>
      <c r="R24" s="397"/>
      <c r="S24" s="398" t="s">
        <v>18</v>
      </c>
      <c r="T24" s="395"/>
      <c r="U24" s="395" t="s">
        <v>18</v>
      </c>
      <c r="V24" s="395" t="s">
        <v>18</v>
      </c>
      <c r="W24" s="395"/>
      <c r="X24" s="396" t="s">
        <v>18</v>
      </c>
      <c r="Y24" s="424"/>
      <c r="Z24" s="399"/>
      <c r="AA24" s="395" t="s">
        <v>18</v>
      </c>
      <c r="AB24" s="395" t="s">
        <v>18</v>
      </c>
      <c r="AC24" s="395"/>
      <c r="AD24" s="395"/>
      <c r="AE24" s="396" t="s">
        <v>18</v>
      </c>
      <c r="AF24" s="397"/>
      <c r="AG24" s="417" t="s">
        <v>18</v>
      </c>
      <c r="AH24" s="404"/>
      <c r="AI24" s="404"/>
      <c r="AJ24" s="400" t="n">
        <v>132</v>
      </c>
      <c r="AK24" s="401" t="n">
        <f aca="false">COUNTIF(E24:AJ24,"T")*6+COUNTIF(E24:AJ24,"P")*12+COUNTIF(E24:AJ24,"M")*6+COUNTIF(E24:AJ24,"NA")*6+COUNTIF(E24:AJ24,"N")*12+COUNTIF(E24:AJ24,"TNA")*12+COUNTIF(E24:AJ24,"PNB")*18+COUNTIF(E24:AJ24,"MN")*18+COUNTIF(E24:AJ24,"PNA")*18+COUNTIF(E24:AJ24,"TN")*18+COUNTIF(E24:AJ24,"NB")*6+COUNTIF(E24:AJ24,"AF")*6+COUNTIF(E24:AJ24,"AE")*12</f>
        <v>144</v>
      </c>
      <c r="AL24" s="402" t="n">
        <f aca="false">SUM(AK24-132)</f>
        <v>12</v>
      </c>
      <c r="AM24" s="390"/>
    </row>
    <row r="25" customFormat="false" ht="13.8" hidden="false" customHeight="false" outlineLevel="0" collapsed="false">
      <c r="A25" s="408" t="n">
        <v>142840</v>
      </c>
      <c r="B25" s="411" t="s">
        <v>319</v>
      </c>
      <c r="C25" s="412" t="n">
        <v>776074</v>
      </c>
      <c r="D25" s="412" t="s">
        <v>302</v>
      </c>
      <c r="E25" s="394" t="s">
        <v>287</v>
      </c>
      <c r="F25" s="404"/>
      <c r="G25" s="404" t="s">
        <v>18</v>
      </c>
      <c r="H25" s="395"/>
      <c r="I25" s="395" t="s">
        <v>18</v>
      </c>
      <c r="J25" s="396"/>
      <c r="K25" s="397"/>
      <c r="L25" s="398" t="s">
        <v>18</v>
      </c>
      <c r="M25" s="395"/>
      <c r="N25" s="395"/>
      <c r="O25" s="395" t="s">
        <v>18</v>
      </c>
      <c r="P25" s="395"/>
      <c r="Q25" s="396"/>
      <c r="R25" s="397"/>
      <c r="S25" s="398"/>
      <c r="T25" s="395" t="s">
        <v>18</v>
      </c>
      <c r="U25" s="395"/>
      <c r="V25" s="395" t="s">
        <v>18</v>
      </c>
      <c r="W25" s="395"/>
      <c r="X25" s="396" t="s">
        <v>18</v>
      </c>
      <c r="Y25" s="424" t="s">
        <v>18</v>
      </c>
      <c r="Z25" s="399"/>
      <c r="AA25" s="395" t="s">
        <v>18</v>
      </c>
      <c r="AB25" s="395"/>
      <c r="AC25" s="395"/>
      <c r="AD25" s="395" t="s">
        <v>18</v>
      </c>
      <c r="AE25" s="396"/>
      <c r="AF25" s="397"/>
      <c r="AG25" s="417" t="s">
        <v>18</v>
      </c>
      <c r="AH25" s="404" t="s">
        <v>18</v>
      </c>
      <c r="AI25" s="404"/>
      <c r="AJ25" s="400" t="n">
        <v>132</v>
      </c>
      <c r="AK25" s="401" t="n">
        <f aca="false">COUNTIF(E25:AJ25,"T")*6+COUNTIF(E25:AJ25,"P")*12+COUNTIF(E25:AJ25,"M")*6+COUNTIF(E25:AJ25,"NA")*6+COUNTIF(E25:AJ25,"N")*12+COUNTIF(E25:AJ25,"TNA")*12+COUNTIF(E25:AJ25,"PNB")*18+COUNTIF(E25:AJ25,"MN")*18+COUNTIF(E25:AJ25,"PNA")*18+COUNTIF(E25:AJ25,"TN")*18+COUNTIF(E25:AJ25,"NB")*6+COUNTIF(E25:AJ25,"AF")*6+COUNTIF(E25:AJ25,"AE")*12</f>
        <v>144</v>
      </c>
      <c r="AL25" s="402" t="n">
        <f aca="false">SUM(AK25-132)</f>
        <v>12</v>
      </c>
      <c r="AM25" s="390"/>
    </row>
    <row r="26" customFormat="false" ht="13.8" hidden="false" customHeight="false" outlineLevel="0" collapsed="false">
      <c r="A26" s="408" t="n">
        <v>151653</v>
      </c>
      <c r="B26" s="411" t="s">
        <v>320</v>
      </c>
      <c r="C26" s="412" t="n">
        <v>776074</v>
      </c>
      <c r="D26" s="412" t="s">
        <v>304</v>
      </c>
      <c r="E26" s="394" t="s">
        <v>287</v>
      </c>
      <c r="F26" s="404" t="s">
        <v>18</v>
      </c>
      <c r="G26" s="404"/>
      <c r="H26" s="395"/>
      <c r="I26" s="395" t="s">
        <v>288</v>
      </c>
      <c r="J26" s="396"/>
      <c r="K26" s="397"/>
      <c r="L26" s="398"/>
      <c r="M26" s="395"/>
      <c r="N26" s="395"/>
      <c r="O26" s="395" t="s">
        <v>18</v>
      </c>
      <c r="P26" s="395"/>
      <c r="Q26" s="396" t="s">
        <v>18</v>
      </c>
      <c r="R26" s="397"/>
      <c r="S26" s="398" t="s">
        <v>15</v>
      </c>
      <c r="T26" s="395"/>
      <c r="U26" s="395" t="s">
        <v>18</v>
      </c>
      <c r="V26" s="395"/>
      <c r="W26" s="395"/>
      <c r="X26" s="396" t="s">
        <v>11</v>
      </c>
      <c r="Y26" s="424"/>
      <c r="Z26" s="399"/>
      <c r="AA26" s="395" t="s">
        <v>18</v>
      </c>
      <c r="AB26" s="395" t="s">
        <v>29</v>
      </c>
      <c r="AC26" s="395" t="s">
        <v>18</v>
      </c>
      <c r="AD26" s="395" t="s">
        <v>18</v>
      </c>
      <c r="AE26" s="396"/>
      <c r="AF26" s="397" t="s">
        <v>18</v>
      </c>
      <c r="AG26" s="417" t="s">
        <v>288</v>
      </c>
      <c r="AH26" s="404"/>
      <c r="AI26" s="404"/>
      <c r="AJ26" s="400" t="n">
        <v>132</v>
      </c>
      <c r="AK26" s="401" t="n">
        <f aca="false">COUNTIF(E26:AJ26,"T")*6+COUNTIF(E26:AJ26,"P")*12+COUNTIF(E26:AJ26,"M")*6+COUNTIF(E26:AJ26,"NA")*6+COUNTIF(E26:AJ26,"AT")*12+COUNTIF(E26:AJ26,"TNA")*12+COUNTIF(E26:AJ26,"PNB")*18+COUNTIF(E26:AJ26,"MN")*18+COUNTIF(E26:AJ26,"PNA")*18+COUNTIF(E26:AJ26,"TN")*18+COUNTIF(E26:AJ26,"NB")*6+COUNTIF(E26:AJ26,"AF")*6+COUNTIF(E26:AJ26,"AE")*12</f>
        <v>144</v>
      </c>
      <c r="AL26" s="402" t="n">
        <f aca="false">SUM(AK26-132)</f>
        <v>12</v>
      </c>
      <c r="AM26" s="390"/>
    </row>
    <row r="27" customFormat="false" ht="13.8" hidden="false" customHeight="false" outlineLevel="0" collapsed="false">
      <c r="A27" s="408" t="n">
        <v>153311</v>
      </c>
      <c r="B27" s="411" t="s">
        <v>321</v>
      </c>
      <c r="C27" s="412" t="n">
        <v>599401</v>
      </c>
      <c r="D27" s="412" t="s">
        <v>306</v>
      </c>
      <c r="E27" s="394" t="s">
        <v>287</v>
      </c>
      <c r="F27" s="404" t="s">
        <v>11</v>
      </c>
      <c r="G27" s="404"/>
      <c r="H27" s="395"/>
      <c r="I27" s="395" t="s">
        <v>18</v>
      </c>
      <c r="J27" s="396"/>
      <c r="K27" s="397"/>
      <c r="L27" s="398" t="s">
        <v>18</v>
      </c>
      <c r="M27" s="395" t="s">
        <v>311</v>
      </c>
      <c r="N27" s="395"/>
      <c r="O27" s="395" t="s">
        <v>18</v>
      </c>
      <c r="P27" s="395"/>
      <c r="Q27" s="396"/>
      <c r="R27" s="397" t="s">
        <v>18</v>
      </c>
      <c r="S27" s="398"/>
      <c r="T27" s="395"/>
      <c r="U27" s="395" t="s">
        <v>18</v>
      </c>
      <c r="V27" s="395"/>
      <c r="W27" s="395"/>
      <c r="X27" s="396" t="s">
        <v>18</v>
      </c>
      <c r="Y27" s="424"/>
      <c r="Z27" s="399" t="s">
        <v>18</v>
      </c>
      <c r="AA27" s="395" t="s">
        <v>18</v>
      </c>
      <c r="AB27" s="395" t="s">
        <v>11</v>
      </c>
      <c r="AC27" s="395"/>
      <c r="AD27" s="395" t="s">
        <v>18</v>
      </c>
      <c r="AE27" s="396"/>
      <c r="AF27" s="397" t="s">
        <v>18</v>
      </c>
      <c r="AG27" s="417" t="s">
        <v>18</v>
      </c>
      <c r="AH27" s="404"/>
      <c r="AI27" s="404" t="s">
        <v>18</v>
      </c>
      <c r="AJ27" s="400" t="n">
        <v>132</v>
      </c>
      <c r="AK27" s="401" t="n">
        <f aca="false">COUNTIF(E27:AJ27,"T")*6+COUNTIF(E27:AJ27,"P")*12+COUNTIF(E27:AJ27,"M")*6+COUNTIF(E27:AJ27,"NA")*6+COUNTIF(E27:AJ27,"N")*12+COUNTIF(E27:AJ27,"TNA")*12+COUNTIF(E27:AJ27,"PNB")*18+COUNTIF(E27:AJ27,"MN")*18+COUNTIF(E27:AJ27,"PNA")*18+COUNTIF(E27:AJ27,"TN")*18+COUNTIF(E27:AJ27,"NB")*6+COUNTIF(E27:AJ27,"AF")*6+COUNTIF(E27:AJ27,"AE")*12</f>
        <v>174</v>
      </c>
      <c r="AL27" s="402" t="n">
        <f aca="false">SUM(AK27-132)</f>
        <v>42</v>
      </c>
      <c r="AM27" s="390"/>
    </row>
    <row r="28" customFormat="false" ht="13.8" hidden="false" customHeight="false" outlineLevel="0" collapsed="false">
      <c r="A28" s="408" t="n">
        <v>142786</v>
      </c>
      <c r="B28" s="425" t="s">
        <v>322</v>
      </c>
      <c r="C28" s="412" t="n">
        <v>408820</v>
      </c>
      <c r="D28" s="412" t="s">
        <v>310</v>
      </c>
      <c r="E28" s="394" t="s">
        <v>287</v>
      </c>
      <c r="F28" s="398" t="s">
        <v>307</v>
      </c>
      <c r="G28" s="398"/>
      <c r="H28" s="398"/>
      <c r="I28" s="398"/>
      <c r="J28" s="398"/>
      <c r="K28" s="397"/>
      <c r="L28" s="398"/>
      <c r="M28" s="417" t="s">
        <v>307</v>
      </c>
      <c r="N28" s="417"/>
      <c r="O28" s="417"/>
      <c r="P28" s="417"/>
      <c r="Q28" s="417"/>
      <c r="R28" s="397" t="s">
        <v>18</v>
      </c>
      <c r="S28" s="398"/>
      <c r="T28" s="398" t="s">
        <v>307</v>
      </c>
      <c r="U28" s="398"/>
      <c r="V28" s="398"/>
      <c r="W28" s="398"/>
      <c r="X28" s="398"/>
      <c r="Y28" s="424" t="s">
        <v>11</v>
      </c>
      <c r="Z28" s="399" t="s">
        <v>18</v>
      </c>
      <c r="AA28" s="398" t="s">
        <v>307</v>
      </c>
      <c r="AB28" s="398"/>
      <c r="AC28" s="398"/>
      <c r="AD28" s="398"/>
      <c r="AE28" s="398"/>
      <c r="AF28" s="397"/>
      <c r="AG28" s="417" t="s">
        <v>18</v>
      </c>
      <c r="AH28" s="404" t="s">
        <v>308</v>
      </c>
      <c r="AI28" s="426" t="s">
        <v>308</v>
      </c>
      <c r="AJ28" s="400" t="n">
        <v>132</v>
      </c>
      <c r="AK28" s="401" t="n">
        <f aca="false">COUNTIF(E28:AJ28,"T")*6+COUNTIF(E28:AJ28,"P")*12+COUNTIF(E28:AJ28,"M")*6+COUNTIF(E28:AJ28,"CR")*6+COUNTIF(E28:AJ28,"N")*12+COUNTIF(E28:AJ28,"CURSO")*30+COUNTIF(E28:AJ28,"PNB")*18+COUNTIF(E28:AJ28,"MN")*18+COUNTIF(E28:AJ28,"PNA")*18+COUNTIF(E28:AJ28,"TN")*18+COUNTIF(E28:AJ28,"NB")*6+COUNTIF(E28:AJ28,"AF")*6+COUNTIF(E28:AJ28,"AE")*12</f>
        <v>174</v>
      </c>
      <c r="AL28" s="402" t="n">
        <f aca="false">SUM(AK28-132)</f>
        <v>42</v>
      </c>
      <c r="AM28" s="390"/>
    </row>
    <row r="29" customFormat="false" ht="13.8" hidden="false" customHeight="false" outlineLevel="0" collapsed="false">
      <c r="A29" s="396" t="n">
        <v>129224</v>
      </c>
      <c r="B29" s="427" t="s">
        <v>323</v>
      </c>
      <c r="C29" s="428" t="n">
        <v>536</v>
      </c>
      <c r="D29" s="428" t="s">
        <v>314</v>
      </c>
      <c r="E29" s="403" t="s">
        <v>287</v>
      </c>
      <c r="F29" s="404"/>
      <c r="G29" s="404" t="s">
        <v>18</v>
      </c>
      <c r="H29" s="395"/>
      <c r="I29" s="395"/>
      <c r="J29" s="396"/>
      <c r="K29" s="397"/>
      <c r="L29" s="398"/>
      <c r="M29" s="395"/>
      <c r="N29" s="395"/>
      <c r="O29" s="395" t="s">
        <v>18</v>
      </c>
      <c r="P29" s="395"/>
      <c r="Q29" s="396" t="s">
        <v>18</v>
      </c>
      <c r="R29" s="397"/>
      <c r="S29" s="398" t="s">
        <v>18</v>
      </c>
      <c r="T29" s="395"/>
      <c r="U29" s="395" t="s">
        <v>18</v>
      </c>
      <c r="V29" s="395"/>
      <c r="W29" s="395" t="s">
        <v>18</v>
      </c>
      <c r="X29" s="396"/>
      <c r="Y29" s="424" t="s">
        <v>18</v>
      </c>
      <c r="Z29" s="399"/>
      <c r="AA29" s="395"/>
      <c r="AB29" s="395"/>
      <c r="AC29" s="395" t="s">
        <v>288</v>
      </c>
      <c r="AD29" s="395"/>
      <c r="AE29" s="396" t="s">
        <v>18</v>
      </c>
      <c r="AF29" s="397"/>
      <c r="AG29" s="417" t="s">
        <v>18</v>
      </c>
      <c r="AH29" s="404"/>
      <c r="AI29" s="404" t="s">
        <v>18</v>
      </c>
      <c r="AJ29" s="400" t="n">
        <v>132</v>
      </c>
      <c r="AK29" s="401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120</v>
      </c>
      <c r="AL29" s="402" t="n">
        <f aca="false">SUM(AK29-132)</f>
        <v>-12</v>
      </c>
      <c r="AM29" s="390"/>
    </row>
    <row r="30" customFormat="false" ht="13.8" hidden="false" customHeight="false" outlineLevel="0" collapsed="false">
      <c r="A30" s="396" t="n">
        <v>145521</v>
      </c>
      <c r="B30" s="427" t="s">
        <v>324</v>
      </c>
      <c r="C30" s="428" t="n">
        <v>577301</v>
      </c>
      <c r="D30" s="428" t="s">
        <v>316</v>
      </c>
      <c r="E30" s="394" t="s">
        <v>287</v>
      </c>
      <c r="F30" s="404" t="s">
        <v>18</v>
      </c>
      <c r="G30" s="404"/>
      <c r="H30" s="395"/>
      <c r="I30" s="395" t="s">
        <v>18</v>
      </c>
      <c r="J30" s="396" t="s">
        <v>18</v>
      </c>
      <c r="K30" s="397"/>
      <c r="L30" s="398" t="s">
        <v>18</v>
      </c>
      <c r="M30" s="404" t="s">
        <v>18</v>
      </c>
      <c r="N30" s="404" t="s">
        <v>18</v>
      </c>
      <c r="O30" s="404"/>
      <c r="P30" s="404" t="s">
        <v>18</v>
      </c>
      <c r="Q30" s="408"/>
      <c r="R30" s="397" t="s">
        <v>18</v>
      </c>
      <c r="S30" s="398" t="s">
        <v>18</v>
      </c>
      <c r="T30" s="395"/>
      <c r="U30" s="395" t="s">
        <v>18</v>
      </c>
      <c r="V30" s="395"/>
      <c r="W30" s="395"/>
      <c r="X30" s="396" t="s">
        <v>29</v>
      </c>
      <c r="Y30" s="424" t="s">
        <v>29</v>
      </c>
      <c r="Z30" s="399"/>
      <c r="AA30" s="395"/>
      <c r="AB30" s="395"/>
      <c r="AC30" s="395"/>
      <c r="AD30" s="395"/>
      <c r="AE30" s="396"/>
      <c r="AF30" s="397"/>
      <c r="AG30" s="417" t="s">
        <v>18</v>
      </c>
      <c r="AH30" s="404" t="s">
        <v>11</v>
      </c>
      <c r="AI30" s="404"/>
      <c r="AJ30" s="400" t="n">
        <v>132</v>
      </c>
      <c r="AK30" s="401" t="n">
        <f aca="false">COUNTIF(E30:AJ30,"T")*6+COUNTIF(E30:AJ30,"P")*12+COUNTIF(E30:AJ30,"M")*6+COUNTIF(E30:AJ30,"NA")*6+COUNTIF(E30:AJ30,"N")*12+COUNTIF(E30:AJ30,"TNA")*12+COUNTIF(E30:AJ30,"PNB")*18+COUNTIF(E30:AJ30,"MN")*18+COUNTIF(E30:AJ30,"PNA")*18+COUNTIF(E30:AJ30,"TN")*18+COUNTIF(E30:AJ30,"NB")*6+COUNTIF(E30:AJ30,"AF")*6+COUNTIF(E30:AJ30,"AE")*12</f>
        <v>150</v>
      </c>
      <c r="AL30" s="402" t="n">
        <f aca="false">SUM(AK30-132)</f>
        <v>18</v>
      </c>
      <c r="AM30" s="390"/>
    </row>
    <row r="31" customFormat="false" ht="13.8" hidden="false" customHeight="false" outlineLevel="0" collapsed="false">
      <c r="A31" s="392"/>
      <c r="B31" s="393"/>
      <c r="C31" s="429"/>
      <c r="D31" s="429"/>
      <c r="E31" s="429"/>
      <c r="F31" s="430" t="n">
        <v>7</v>
      </c>
      <c r="G31" s="404"/>
      <c r="H31" s="395"/>
      <c r="I31" s="431" t="n">
        <v>7</v>
      </c>
      <c r="J31" s="395"/>
      <c r="K31" s="398"/>
      <c r="L31" s="432" t="n">
        <v>7</v>
      </c>
      <c r="M31" s="404"/>
      <c r="N31" s="404"/>
      <c r="O31" s="404" t="n">
        <v>7</v>
      </c>
      <c r="P31" s="404"/>
      <c r="Q31" s="404"/>
      <c r="R31" s="417" t="n">
        <v>7</v>
      </c>
      <c r="S31" s="410"/>
      <c r="T31" s="430"/>
      <c r="U31" s="430" t="n">
        <v>7</v>
      </c>
      <c r="V31" s="430"/>
      <c r="W31" s="430"/>
      <c r="X31" s="430" t="n">
        <v>7</v>
      </c>
      <c r="Y31" s="433"/>
      <c r="Z31" s="433"/>
      <c r="AA31" s="431" t="n">
        <v>7</v>
      </c>
      <c r="AB31" s="431"/>
      <c r="AC31" s="431"/>
      <c r="AD31" s="395" t="n">
        <v>7</v>
      </c>
      <c r="AE31" s="395"/>
      <c r="AF31" s="398"/>
      <c r="AG31" s="417" t="n">
        <v>7</v>
      </c>
      <c r="AH31" s="404"/>
      <c r="AI31" s="404"/>
      <c r="AJ31" s="434"/>
      <c r="AK31" s="435"/>
      <c r="AL31" s="436"/>
      <c r="AM31" s="390"/>
    </row>
    <row r="32" customFormat="false" ht="13.8" hidden="false" customHeight="false" outlineLevel="0" collapsed="false">
      <c r="A32" s="386"/>
      <c r="B32" s="387" t="s">
        <v>273</v>
      </c>
      <c r="C32" s="386"/>
      <c r="D32" s="386" t="s">
        <v>274</v>
      </c>
      <c r="E32" s="388" t="s">
        <v>275</v>
      </c>
      <c r="F32" s="388" t="n">
        <v>1</v>
      </c>
      <c r="G32" s="388" t="n">
        <v>2</v>
      </c>
      <c r="H32" s="388" t="n">
        <v>3</v>
      </c>
      <c r="I32" s="388" t="n">
        <v>4</v>
      </c>
      <c r="J32" s="388" t="n">
        <v>5</v>
      </c>
      <c r="K32" s="388" t="n">
        <v>6</v>
      </c>
      <c r="L32" s="388" t="n">
        <v>7</v>
      </c>
      <c r="M32" s="388" t="n">
        <v>8</v>
      </c>
      <c r="N32" s="388" t="n">
        <v>9</v>
      </c>
      <c r="O32" s="388" t="n">
        <v>10</v>
      </c>
      <c r="P32" s="388" t="n">
        <v>11</v>
      </c>
      <c r="Q32" s="388" t="n">
        <v>12</v>
      </c>
      <c r="R32" s="388" t="n">
        <v>13</v>
      </c>
      <c r="S32" s="388" t="n">
        <v>14</v>
      </c>
      <c r="T32" s="388" t="n">
        <v>15</v>
      </c>
      <c r="U32" s="388" t="n">
        <v>16</v>
      </c>
      <c r="V32" s="388" t="n">
        <v>17</v>
      </c>
      <c r="W32" s="388" t="n">
        <v>18</v>
      </c>
      <c r="X32" s="388" t="n">
        <v>19</v>
      </c>
      <c r="Y32" s="388" t="n">
        <v>20</v>
      </c>
      <c r="Z32" s="388" t="n">
        <v>21</v>
      </c>
      <c r="AA32" s="388" t="n">
        <v>22</v>
      </c>
      <c r="AB32" s="389" t="n">
        <v>23</v>
      </c>
      <c r="AC32" s="389" t="n">
        <v>24</v>
      </c>
      <c r="AD32" s="389" t="n">
        <v>25</v>
      </c>
      <c r="AE32" s="389" t="n">
        <v>26</v>
      </c>
      <c r="AF32" s="389" t="n">
        <v>27</v>
      </c>
      <c r="AG32" s="389" t="n">
        <v>28</v>
      </c>
      <c r="AH32" s="389" t="n">
        <v>29</v>
      </c>
      <c r="AI32" s="389" t="n">
        <v>30</v>
      </c>
      <c r="AJ32" s="388" t="s">
        <v>234</v>
      </c>
      <c r="AK32" s="388" t="s">
        <v>276</v>
      </c>
      <c r="AL32" s="388" t="s">
        <v>277</v>
      </c>
      <c r="AM32" s="390"/>
    </row>
    <row r="33" customFormat="false" ht="13.8" hidden="false" customHeight="false" outlineLevel="0" collapsed="false">
      <c r="A33" s="388" t="s">
        <v>278</v>
      </c>
      <c r="B33" s="391" t="s">
        <v>279</v>
      </c>
      <c r="C33" s="388" t="s">
        <v>280</v>
      </c>
      <c r="D33" s="388" t="s">
        <v>325</v>
      </c>
      <c r="E33" s="388"/>
      <c r="F33" s="389" t="s">
        <v>282</v>
      </c>
      <c r="G33" s="389" t="s">
        <v>29</v>
      </c>
      <c r="H33" s="389" t="s">
        <v>283</v>
      </c>
      <c r="I33" s="389" t="s">
        <v>283</v>
      </c>
      <c r="J33" s="389" t="s">
        <v>282</v>
      </c>
      <c r="K33" s="389" t="s">
        <v>282</v>
      </c>
      <c r="L33" s="389" t="s">
        <v>284</v>
      </c>
      <c r="M33" s="389" t="s">
        <v>282</v>
      </c>
      <c r="N33" s="389" t="s">
        <v>29</v>
      </c>
      <c r="O33" s="389" t="s">
        <v>283</v>
      </c>
      <c r="P33" s="389" t="s">
        <v>283</v>
      </c>
      <c r="Q33" s="389" t="s">
        <v>282</v>
      </c>
      <c r="R33" s="389" t="s">
        <v>282</v>
      </c>
      <c r="S33" s="389" t="s">
        <v>284</v>
      </c>
      <c r="T33" s="389" t="s">
        <v>282</v>
      </c>
      <c r="U33" s="389" t="s">
        <v>29</v>
      </c>
      <c r="V33" s="389" t="s">
        <v>283</v>
      </c>
      <c r="W33" s="389" t="s">
        <v>283</v>
      </c>
      <c r="X33" s="389" t="s">
        <v>282</v>
      </c>
      <c r="Y33" s="389" t="s">
        <v>282</v>
      </c>
      <c r="Z33" s="389" t="s">
        <v>284</v>
      </c>
      <c r="AA33" s="389" t="s">
        <v>282</v>
      </c>
      <c r="AB33" s="389" t="s">
        <v>29</v>
      </c>
      <c r="AC33" s="389" t="s">
        <v>283</v>
      </c>
      <c r="AD33" s="389" t="s">
        <v>283</v>
      </c>
      <c r="AE33" s="389" t="s">
        <v>282</v>
      </c>
      <c r="AF33" s="389" t="s">
        <v>282</v>
      </c>
      <c r="AG33" s="389" t="s">
        <v>284</v>
      </c>
      <c r="AH33" s="389" t="s">
        <v>282</v>
      </c>
      <c r="AI33" s="389" t="s">
        <v>29</v>
      </c>
      <c r="AJ33" s="388"/>
      <c r="AK33" s="388"/>
      <c r="AL33" s="388"/>
      <c r="AM33" s="390"/>
    </row>
    <row r="34" customFormat="false" ht="13.8" hidden="false" customHeight="false" outlineLevel="0" collapsed="false">
      <c r="A34" s="408" t="n">
        <v>150967</v>
      </c>
      <c r="B34" s="411" t="s">
        <v>326</v>
      </c>
      <c r="C34" s="412" t="n">
        <v>787924</v>
      </c>
      <c r="D34" s="412" t="s">
        <v>300</v>
      </c>
      <c r="E34" s="412" t="s">
        <v>287</v>
      </c>
      <c r="F34" s="413" t="s">
        <v>29</v>
      </c>
      <c r="G34" s="404" t="s">
        <v>18</v>
      </c>
      <c r="H34" s="395"/>
      <c r="I34" s="395"/>
      <c r="J34" s="396" t="s">
        <v>18</v>
      </c>
      <c r="K34" s="397"/>
      <c r="L34" s="398"/>
      <c r="M34" s="395" t="s">
        <v>18</v>
      </c>
      <c r="N34" s="395" t="s">
        <v>18</v>
      </c>
      <c r="O34" s="395"/>
      <c r="P34" s="395" t="s">
        <v>18</v>
      </c>
      <c r="Q34" s="396"/>
      <c r="R34" s="397"/>
      <c r="S34" s="398" t="s">
        <v>18</v>
      </c>
      <c r="T34" s="395" t="s">
        <v>18</v>
      </c>
      <c r="U34" s="395"/>
      <c r="V34" s="395" t="s">
        <v>18</v>
      </c>
      <c r="W34" s="395"/>
      <c r="X34" s="396" t="s">
        <v>29</v>
      </c>
      <c r="Y34" s="424" t="s">
        <v>18</v>
      </c>
      <c r="Z34" s="399"/>
      <c r="AA34" s="395"/>
      <c r="AB34" s="395"/>
      <c r="AC34" s="395"/>
      <c r="AD34" s="395" t="s">
        <v>18</v>
      </c>
      <c r="AE34" s="396" t="s">
        <v>18</v>
      </c>
      <c r="AF34" s="397"/>
      <c r="AG34" s="417"/>
      <c r="AH34" s="404" t="s">
        <v>18</v>
      </c>
      <c r="AI34" s="430"/>
      <c r="AJ34" s="400" t="n">
        <v>132</v>
      </c>
      <c r="AK34" s="401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156</v>
      </c>
      <c r="AL34" s="402" t="n">
        <f aca="false">SUM(AK34-132)</f>
        <v>24</v>
      </c>
      <c r="AM34" s="390"/>
    </row>
    <row r="35" customFormat="false" ht="13.8" hidden="false" customHeight="false" outlineLevel="0" collapsed="false">
      <c r="A35" s="408" t="n">
        <v>150932</v>
      </c>
      <c r="B35" s="411" t="s">
        <v>327</v>
      </c>
      <c r="C35" s="412" t="n">
        <v>1063637</v>
      </c>
      <c r="D35" s="412" t="s">
        <v>302</v>
      </c>
      <c r="E35" s="412" t="s">
        <v>287</v>
      </c>
      <c r="F35" s="437"/>
      <c r="G35" s="404" t="s">
        <v>18</v>
      </c>
      <c r="H35" s="395"/>
      <c r="I35" s="395"/>
      <c r="J35" s="396" t="s">
        <v>18</v>
      </c>
      <c r="K35" s="397"/>
      <c r="L35" s="398" t="s">
        <v>18</v>
      </c>
      <c r="M35" s="395" t="s">
        <v>18</v>
      </c>
      <c r="N35" s="395"/>
      <c r="O35" s="395" t="s">
        <v>18</v>
      </c>
      <c r="P35" s="395" t="s">
        <v>18</v>
      </c>
      <c r="Q35" s="396"/>
      <c r="R35" s="397" t="s">
        <v>18</v>
      </c>
      <c r="S35" s="398"/>
      <c r="T35" s="395" t="s">
        <v>18</v>
      </c>
      <c r="U35" s="395"/>
      <c r="V35" s="395"/>
      <c r="W35" s="395"/>
      <c r="X35" s="396"/>
      <c r="Y35" s="424"/>
      <c r="Z35" s="399" t="s">
        <v>18</v>
      </c>
      <c r="AA35" s="395"/>
      <c r="AB35" s="395" t="s">
        <v>18</v>
      </c>
      <c r="AC35" s="395"/>
      <c r="AD35" s="395" t="s">
        <v>18</v>
      </c>
      <c r="AE35" s="396"/>
      <c r="AF35" s="397"/>
      <c r="AG35" s="417"/>
      <c r="AH35" s="404" t="s">
        <v>18</v>
      </c>
      <c r="AI35" s="404" t="s">
        <v>18</v>
      </c>
      <c r="AJ35" s="400" t="n">
        <v>132</v>
      </c>
      <c r="AK35" s="401" t="n">
        <f aca="false">COUNTIF(E35:AJ35,"T")*6+COUNTIF(E35:AJ35,"P")*12+COUNTIF(E35:AJ35,"M")*6+COUNTIF(E35:AJ35,"NA")*6+COUNTIF(E35:AJ35,"N")*12+COUNTIF(E35:AJ35,"TNA")*12+COUNTIF(E35:AJ35,"PNB")*18+COUNTIF(E35:AJ35,"MN")*18+COUNTIF(E35:AJ35,"PNA")*18+COUNTIF(E35:AJ35,"TN")*18+COUNTIF(E35:AJ35,"NB")*6+COUNTIF(E35:AJ35,"AF")*6+COUNTIF(E35:AJ35,"AE")*12</f>
        <v>156</v>
      </c>
      <c r="AL35" s="402" t="n">
        <f aca="false">SUM(AK35-132)</f>
        <v>24</v>
      </c>
      <c r="AM35" s="390"/>
    </row>
    <row r="36" customFormat="false" ht="13.8" hidden="false" customHeight="false" outlineLevel="0" collapsed="false">
      <c r="A36" s="408" t="n">
        <v>129143</v>
      </c>
      <c r="B36" s="411" t="s">
        <v>328</v>
      </c>
      <c r="C36" s="412" t="n">
        <v>937293</v>
      </c>
      <c r="D36" s="412" t="s">
        <v>304</v>
      </c>
      <c r="E36" s="412" t="s">
        <v>287</v>
      </c>
      <c r="F36" s="404"/>
      <c r="G36" s="404" t="s">
        <v>18</v>
      </c>
      <c r="H36" s="395"/>
      <c r="I36" s="395"/>
      <c r="J36" s="396" t="s">
        <v>18</v>
      </c>
      <c r="K36" s="397" t="s">
        <v>18</v>
      </c>
      <c r="L36" s="398"/>
      <c r="M36" s="395" t="s">
        <v>18</v>
      </c>
      <c r="N36" s="395"/>
      <c r="O36" s="395"/>
      <c r="P36" s="395" t="s">
        <v>18</v>
      </c>
      <c r="Q36" s="396"/>
      <c r="R36" s="397" t="s">
        <v>11</v>
      </c>
      <c r="S36" s="398" t="s">
        <v>311</v>
      </c>
      <c r="T36" s="395"/>
      <c r="U36" s="395"/>
      <c r="V36" s="395" t="s">
        <v>18</v>
      </c>
      <c r="W36" s="395"/>
      <c r="X36" s="396"/>
      <c r="Y36" s="424" t="s">
        <v>18</v>
      </c>
      <c r="Z36" s="399"/>
      <c r="AA36" s="395" t="s">
        <v>18</v>
      </c>
      <c r="AB36" s="395" t="s">
        <v>18</v>
      </c>
      <c r="AC36" s="395"/>
      <c r="AD36" s="395" t="s">
        <v>18</v>
      </c>
      <c r="AE36" s="396" t="s">
        <v>18</v>
      </c>
      <c r="AF36" s="397" t="s">
        <v>18</v>
      </c>
      <c r="AG36" s="417"/>
      <c r="AH36" s="404" t="s">
        <v>18</v>
      </c>
      <c r="AI36" s="404" t="s">
        <v>18</v>
      </c>
      <c r="AJ36" s="400" t="n">
        <v>132</v>
      </c>
      <c r="AK36" s="401" t="n">
        <f aca="false">COUNTIF(E36:AJ36,"T")*6+COUNTIF(E36:AJ36,"P")*12+COUNTIF(E36:AJ36,"M")*6+COUNTIF(E36:AJ36,"NA")*6+COUNTIF(E36:AJ36,"N")*12+COUNTIF(E36:AJ36,"TNA")*12+COUNTIF(E36:AJ36,"PNB")*18+COUNTIF(E36:AJ36,"MN")*18+COUNTIF(E36:AJ36,"PNA")*18+COUNTIF(E36:AJ36,"TN")*18+COUNTIF(E36:AJ36,"NB")*6+COUNTIF(E36:AJ36,"AF")*6+COUNTIF(E36:AJ36,"AE")*12</f>
        <v>192</v>
      </c>
      <c r="AL36" s="402" t="n">
        <f aca="false">SUM(AK36-132)</f>
        <v>60</v>
      </c>
      <c r="AM36" s="390"/>
    </row>
    <row r="37" customFormat="false" ht="13.8" hidden="false" customHeight="false" outlineLevel="0" collapsed="false">
      <c r="A37" s="408" t="n">
        <v>142816</v>
      </c>
      <c r="B37" s="438" t="s">
        <v>329</v>
      </c>
      <c r="C37" s="439" t="n">
        <v>577923</v>
      </c>
      <c r="D37" s="412" t="s">
        <v>306</v>
      </c>
      <c r="E37" s="412" t="s">
        <v>287</v>
      </c>
      <c r="F37" s="430" t="s">
        <v>18</v>
      </c>
      <c r="G37" s="404" t="s">
        <v>18</v>
      </c>
      <c r="H37" s="395" t="s">
        <v>18</v>
      </c>
      <c r="I37" s="395"/>
      <c r="J37" s="396" t="s">
        <v>18</v>
      </c>
      <c r="K37" s="397"/>
      <c r="L37" s="398"/>
      <c r="M37" s="395" t="s">
        <v>18</v>
      </c>
      <c r="N37" s="395"/>
      <c r="O37" s="395" t="s">
        <v>18</v>
      </c>
      <c r="P37" s="395"/>
      <c r="Q37" s="396"/>
      <c r="R37" s="397"/>
      <c r="S37" s="398"/>
      <c r="T37" s="395" t="s">
        <v>18</v>
      </c>
      <c r="U37" s="395" t="s">
        <v>18</v>
      </c>
      <c r="V37" s="395"/>
      <c r="W37" s="395" t="s">
        <v>29</v>
      </c>
      <c r="X37" s="396"/>
      <c r="Y37" s="424" t="s">
        <v>18</v>
      </c>
      <c r="Z37" s="399"/>
      <c r="AA37" s="395"/>
      <c r="AB37" s="395" t="s">
        <v>18</v>
      </c>
      <c r="AC37" s="395" t="s">
        <v>18</v>
      </c>
      <c r="AD37" s="395"/>
      <c r="AE37" s="396" t="s">
        <v>18</v>
      </c>
      <c r="AF37" s="397"/>
      <c r="AG37" s="417"/>
      <c r="AH37" s="404" t="s">
        <v>18</v>
      </c>
      <c r="AI37" s="430"/>
      <c r="AJ37" s="400" t="n">
        <v>132</v>
      </c>
      <c r="AK37" s="401" t="n">
        <f aca="false">COUNTIF(E37:AJ37,"T")*6+COUNTIF(E37:AJ37,"P")*12+COUNTIF(E37:AJ37,"M")*6+COUNTIF(E37:AJ37,"NA")*6+COUNTIF(E37:AJ37,"N")*12+COUNTIF(E37:AJ37,"TNA")*12+COUNTIF(E37:AJ37,"PNB")*18+COUNTIF(E37:AJ37,"MN")*18+COUNTIF(E37:AJ37,"PNA")*18+COUNTIF(E37:AJ37,"TN")*18+COUNTIF(E37:AJ37,"NB")*6+COUNTIF(E37:AJ37,"AF")*6+COUNTIF(E37:AJ37,"AE")*12</f>
        <v>162</v>
      </c>
      <c r="AL37" s="402" t="n">
        <f aca="false">SUM(AK37-132)</f>
        <v>30</v>
      </c>
      <c r="AM37" s="390"/>
    </row>
    <row r="38" customFormat="false" ht="13.8" hidden="false" customHeight="false" outlineLevel="0" collapsed="false">
      <c r="A38" s="440" t="n">
        <v>142808</v>
      </c>
      <c r="B38" s="441" t="s">
        <v>330</v>
      </c>
      <c r="C38" s="442" t="n">
        <v>596364</v>
      </c>
      <c r="D38" s="442" t="s">
        <v>310</v>
      </c>
      <c r="E38" s="443" t="s">
        <v>287</v>
      </c>
      <c r="F38" s="423"/>
      <c r="G38" s="423" t="s">
        <v>18</v>
      </c>
      <c r="H38" s="444" t="s">
        <v>18</v>
      </c>
      <c r="I38" s="444"/>
      <c r="J38" s="440" t="s">
        <v>18</v>
      </c>
      <c r="K38" s="445"/>
      <c r="L38" s="446" t="s">
        <v>15</v>
      </c>
      <c r="M38" s="444"/>
      <c r="N38" s="444"/>
      <c r="O38" s="444" t="s">
        <v>18</v>
      </c>
      <c r="P38" s="444"/>
      <c r="Q38" s="440"/>
      <c r="R38" s="445" t="s">
        <v>288</v>
      </c>
      <c r="S38" s="398"/>
      <c r="T38" s="395" t="s">
        <v>294</v>
      </c>
      <c r="U38" s="395"/>
      <c r="V38" s="395" t="s">
        <v>18</v>
      </c>
      <c r="W38" s="395"/>
      <c r="X38" s="396" t="s">
        <v>11</v>
      </c>
      <c r="Y38" s="424" t="s">
        <v>18</v>
      </c>
      <c r="Z38" s="399"/>
      <c r="AA38" s="395" t="s">
        <v>18</v>
      </c>
      <c r="AB38" s="395" t="s">
        <v>18</v>
      </c>
      <c r="AC38" s="395"/>
      <c r="AD38" s="395" t="s">
        <v>18</v>
      </c>
      <c r="AE38" s="396" t="s">
        <v>18</v>
      </c>
      <c r="AF38" s="397"/>
      <c r="AG38" s="417"/>
      <c r="AH38" s="404" t="s">
        <v>29</v>
      </c>
      <c r="AI38" s="404" t="s">
        <v>40</v>
      </c>
      <c r="AJ38" s="400" t="n">
        <v>132</v>
      </c>
      <c r="AK38" s="401" t="n">
        <f aca="false">COUNTIF(E38:AJ38,"T")*6+COUNTIF(E38:AJ38,"P")*12+COUNTIF(E38:AJ38,"M")*6+COUNTIF(E38:AJ38,"NA")*6+COUNTIF(E38:AJ38,"N")*12+COUNTIF(E38:AJ38,"AT")*12+COUNTIF(E38:AJ38,"PNB")*18+COUNTIF(E38:AJ38,"MN")*18+COUNTIF(E38:AJ38,"PNA")*18+COUNTIF(E38:AJ38,"TN")*18+COUNTIF(E38:AJ38,"NB")*6+COUNTIF(E38:AJ38,"AF")*6+COUNTIF(E38:AJ38,"AE")*12</f>
        <v>174</v>
      </c>
      <c r="AL38" s="402" t="n">
        <f aca="false">SUM(AK38-132)</f>
        <v>42</v>
      </c>
      <c r="AM38" s="390"/>
    </row>
    <row r="39" customFormat="false" ht="13.8" hidden="false" customHeight="false" outlineLevel="0" collapsed="false">
      <c r="A39" s="447" t="n">
        <v>139491</v>
      </c>
      <c r="B39" s="448" t="s">
        <v>331</v>
      </c>
      <c r="C39" s="439" t="n">
        <v>830759</v>
      </c>
      <c r="D39" s="412" t="s">
        <v>314</v>
      </c>
      <c r="E39" s="412" t="s">
        <v>287</v>
      </c>
      <c r="F39" s="437"/>
      <c r="G39" s="404" t="s">
        <v>18</v>
      </c>
      <c r="H39" s="395"/>
      <c r="I39" s="395"/>
      <c r="J39" s="396" t="s">
        <v>18</v>
      </c>
      <c r="K39" s="397" t="s">
        <v>18</v>
      </c>
      <c r="L39" s="398"/>
      <c r="M39" s="395" t="s">
        <v>18</v>
      </c>
      <c r="N39" s="395"/>
      <c r="O39" s="395"/>
      <c r="P39" s="395"/>
      <c r="Q39" s="396" t="s">
        <v>18</v>
      </c>
      <c r="R39" s="397"/>
      <c r="S39" s="398"/>
      <c r="T39" s="395" t="s">
        <v>18</v>
      </c>
      <c r="U39" s="395"/>
      <c r="V39" s="395" t="s">
        <v>18</v>
      </c>
      <c r="W39" s="395" t="s">
        <v>15</v>
      </c>
      <c r="X39" s="396"/>
      <c r="Y39" s="424" t="s">
        <v>18</v>
      </c>
      <c r="Z39" s="399"/>
      <c r="AA39" s="395"/>
      <c r="AB39" s="395" t="s">
        <v>18</v>
      </c>
      <c r="AC39" s="395" t="s">
        <v>18</v>
      </c>
      <c r="AD39" s="395"/>
      <c r="AE39" s="396" t="s">
        <v>18</v>
      </c>
      <c r="AF39" s="397"/>
      <c r="AG39" s="417"/>
      <c r="AH39" s="404" t="s">
        <v>15</v>
      </c>
      <c r="AI39" s="404"/>
      <c r="AJ39" s="400" t="n">
        <v>132</v>
      </c>
      <c r="AK39" s="401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156</v>
      </c>
      <c r="AL39" s="402" t="n">
        <f aca="false">SUM(AK39-132)</f>
        <v>24</v>
      </c>
      <c r="AM39" s="390"/>
    </row>
    <row r="40" customFormat="false" ht="13.8" hidden="false" customHeight="false" outlineLevel="0" collapsed="false">
      <c r="A40" s="409"/>
      <c r="B40" s="449" t="s">
        <v>299</v>
      </c>
      <c r="C40" s="394"/>
      <c r="D40" s="394" t="s">
        <v>316</v>
      </c>
      <c r="E40" s="412" t="s">
        <v>287</v>
      </c>
      <c r="F40" s="430"/>
      <c r="G40" s="430"/>
      <c r="H40" s="431"/>
      <c r="I40" s="431"/>
      <c r="J40" s="431"/>
      <c r="K40" s="450"/>
      <c r="L40" s="450"/>
      <c r="M40" s="431"/>
      <c r="N40" s="431"/>
      <c r="O40" s="431"/>
      <c r="P40" s="431"/>
      <c r="Q40" s="431"/>
      <c r="R40" s="450"/>
      <c r="S40" s="450"/>
      <c r="T40" s="431"/>
      <c r="U40" s="431"/>
      <c r="V40" s="431"/>
      <c r="W40" s="431"/>
      <c r="X40" s="431"/>
      <c r="Y40" s="432"/>
      <c r="Z40" s="432"/>
      <c r="AA40" s="431"/>
      <c r="AB40" s="431"/>
      <c r="AC40" s="431"/>
      <c r="AD40" s="431"/>
      <c r="AE40" s="431"/>
      <c r="AF40" s="450"/>
      <c r="AG40" s="410"/>
      <c r="AH40" s="430"/>
      <c r="AI40" s="430"/>
      <c r="AJ40" s="434"/>
      <c r="AK40" s="435"/>
      <c r="AL40" s="420"/>
      <c r="AM40" s="390"/>
    </row>
    <row r="41" customFormat="false" ht="13.8" hidden="false" customHeight="false" outlineLevel="0" collapsed="false">
      <c r="A41" s="408"/>
      <c r="B41" s="393"/>
      <c r="C41" s="429"/>
      <c r="D41" s="429"/>
      <c r="E41" s="429"/>
      <c r="F41" s="430"/>
      <c r="G41" s="404" t="n">
        <v>7</v>
      </c>
      <c r="H41" s="395"/>
      <c r="I41" s="431"/>
      <c r="J41" s="395" t="n">
        <v>7</v>
      </c>
      <c r="K41" s="398"/>
      <c r="L41" s="450"/>
      <c r="M41" s="395" t="n">
        <v>7</v>
      </c>
      <c r="N41" s="395"/>
      <c r="O41" s="395"/>
      <c r="P41" s="395" t="n">
        <v>7</v>
      </c>
      <c r="Q41" s="395"/>
      <c r="R41" s="417"/>
      <c r="S41" s="410" t="n">
        <v>7</v>
      </c>
      <c r="T41" s="430"/>
      <c r="U41" s="430"/>
      <c r="V41" s="430" t="n">
        <v>7</v>
      </c>
      <c r="W41" s="430"/>
      <c r="X41" s="430"/>
      <c r="Y41" s="433" t="n">
        <v>7</v>
      </c>
      <c r="Z41" s="433"/>
      <c r="AA41" s="431"/>
      <c r="AB41" s="431" t="n">
        <v>7</v>
      </c>
      <c r="AC41" s="431"/>
      <c r="AD41" s="395"/>
      <c r="AE41" s="395" t="n">
        <v>7</v>
      </c>
      <c r="AF41" s="398"/>
      <c r="AG41" s="417"/>
      <c r="AH41" s="404" t="n">
        <v>7</v>
      </c>
      <c r="AI41" s="404"/>
      <c r="AJ41" s="434"/>
      <c r="AK41" s="435"/>
      <c r="AL41" s="436"/>
      <c r="AM41" s="390"/>
    </row>
    <row r="42" customFormat="false" ht="13.8" hidden="false" customHeight="false" outlineLevel="0" collapsed="false">
      <c r="A42" s="386"/>
      <c r="B42" s="387" t="s">
        <v>273</v>
      </c>
      <c r="C42" s="386"/>
      <c r="D42" s="386" t="s">
        <v>274</v>
      </c>
      <c r="E42" s="388" t="s">
        <v>275</v>
      </c>
      <c r="F42" s="388" t="n">
        <v>1</v>
      </c>
      <c r="G42" s="388" t="n">
        <v>2</v>
      </c>
      <c r="H42" s="388" t="n">
        <v>3</v>
      </c>
      <c r="I42" s="388" t="n">
        <v>4</v>
      </c>
      <c r="J42" s="388" t="n">
        <v>5</v>
      </c>
      <c r="K42" s="388" t="n">
        <v>6</v>
      </c>
      <c r="L42" s="388" t="n">
        <v>7</v>
      </c>
      <c r="M42" s="388" t="n">
        <v>8</v>
      </c>
      <c r="N42" s="388" t="n">
        <v>9</v>
      </c>
      <c r="O42" s="388" t="n">
        <v>10</v>
      </c>
      <c r="P42" s="388" t="n">
        <v>11</v>
      </c>
      <c r="Q42" s="388" t="n">
        <v>12</v>
      </c>
      <c r="R42" s="388" t="n">
        <v>13</v>
      </c>
      <c r="S42" s="388" t="n">
        <v>14</v>
      </c>
      <c r="T42" s="388" t="n">
        <v>15</v>
      </c>
      <c r="U42" s="388" t="n">
        <v>16</v>
      </c>
      <c r="V42" s="388" t="n">
        <v>17</v>
      </c>
      <c r="W42" s="388" t="n">
        <v>18</v>
      </c>
      <c r="X42" s="388" t="n">
        <v>19</v>
      </c>
      <c r="Y42" s="388" t="n">
        <v>20</v>
      </c>
      <c r="Z42" s="388" t="n">
        <v>21</v>
      </c>
      <c r="AA42" s="388" t="n">
        <v>22</v>
      </c>
      <c r="AB42" s="389" t="n">
        <v>23</v>
      </c>
      <c r="AC42" s="389" t="n">
        <v>24</v>
      </c>
      <c r="AD42" s="389" t="n">
        <v>25</v>
      </c>
      <c r="AE42" s="389" t="n">
        <v>26</v>
      </c>
      <c r="AF42" s="389" t="n">
        <v>27</v>
      </c>
      <c r="AG42" s="389" t="n">
        <v>28</v>
      </c>
      <c r="AH42" s="389" t="n">
        <v>29</v>
      </c>
      <c r="AI42" s="389" t="n">
        <v>30</v>
      </c>
      <c r="AJ42" s="388" t="s">
        <v>234</v>
      </c>
      <c r="AK42" s="388" t="s">
        <v>276</v>
      </c>
      <c r="AL42" s="388" t="s">
        <v>277</v>
      </c>
      <c r="AM42" s="390"/>
    </row>
    <row r="43" customFormat="false" ht="13.8" hidden="false" customHeight="false" outlineLevel="0" collapsed="false">
      <c r="A43" s="388" t="s">
        <v>278</v>
      </c>
      <c r="B43" s="391" t="s">
        <v>279</v>
      </c>
      <c r="C43" s="388" t="s">
        <v>280</v>
      </c>
      <c r="D43" s="388" t="s">
        <v>332</v>
      </c>
      <c r="E43" s="388"/>
      <c r="F43" s="389" t="s">
        <v>282</v>
      </c>
      <c r="G43" s="389" t="s">
        <v>29</v>
      </c>
      <c r="H43" s="389" t="s">
        <v>283</v>
      </c>
      <c r="I43" s="389" t="s">
        <v>283</v>
      </c>
      <c r="J43" s="389" t="s">
        <v>282</v>
      </c>
      <c r="K43" s="389" t="s">
        <v>282</v>
      </c>
      <c r="L43" s="389" t="s">
        <v>284</v>
      </c>
      <c r="M43" s="389" t="s">
        <v>282</v>
      </c>
      <c r="N43" s="389" t="s">
        <v>29</v>
      </c>
      <c r="O43" s="389" t="s">
        <v>283</v>
      </c>
      <c r="P43" s="389" t="s">
        <v>283</v>
      </c>
      <c r="Q43" s="389" t="s">
        <v>282</v>
      </c>
      <c r="R43" s="389" t="s">
        <v>282</v>
      </c>
      <c r="S43" s="389" t="s">
        <v>284</v>
      </c>
      <c r="T43" s="389" t="s">
        <v>282</v>
      </c>
      <c r="U43" s="389" t="s">
        <v>29</v>
      </c>
      <c r="V43" s="389" t="s">
        <v>283</v>
      </c>
      <c r="W43" s="389" t="s">
        <v>283</v>
      </c>
      <c r="X43" s="389" t="s">
        <v>282</v>
      </c>
      <c r="Y43" s="389" t="s">
        <v>282</v>
      </c>
      <c r="Z43" s="389" t="s">
        <v>284</v>
      </c>
      <c r="AA43" s="389" t="s">
        <v>282</v>
      </c>
      <c r="AB43" s="389" t="s">
        <v>29</v>
      </c>
      <c r="AC43" s="389" t="s">
        <v>283</v>
      </c>
      <c r="AD43" s="389" t="s">
        <v>283</v>
      </c>
      <c r="AE43" s="389" t="s">
        <v>282</v>
      </c>
      <c r="AF43" s="389" t="s">
        <v>282</v>
      </c>
      <c r="AG43" s="389" t="s">
        <v>284</v>
      </c>
      <c r="AH43" s="389" t="s">
        <v>282</v>
      </c>
      <c r="AI43" s="389" t="s">
        <v>29</v>
      </c>
      <c r="AJ43" s="388"/>
      <c r="AK43" s="388"/>
      <c r="AL43" s="388"/>
      <c r="AM43" s="390"/>
    </row>
    <row r="44" customFormat="false" ht="13.8" hidden="false" customHeight="false" outlineLevel="0" collapsed="false">
      <c r="A44" s="408" t="n">
        <v>150797</v>
      </c>
      <c r="B44" s="411" t="s">
        <v>333</v>
      </c>
      <c r="C44" s="412" t="n">
        <v>478689</v>
      </c>
      <c r="D44" s="412" t="s">
        <v>300</v>
      </c>
      <c r="E44" s="412" t="s">
        <v>334</v>
      </c>
      <c r="F44" s="413"/>
      <c r="G44" s="404"/>
      <c r="H44" s="395" t="s">
        <v>40</v>
      </c>
      <c r="I44" s="395"/>
      <c r="J44" s="396"/>
      <c r="K44" s="397" t="s">
        <v>288</v>
      </c>
      <c r="L44" s="398"/>
      <c r="M44" s="395" t="s">
        <v>40</v>
      </c>
      <c r="N44" s="395" t="s">
        <v>40</v>
      </c>
      <c r="O44" s="395"/>
      <c r="P44" s="395"/>
      <c r="Q44" s="396" t="s">
        <v>288</v>
      </c>
      <c r="R44" s="397"/>
      <c r="S44" s="398"/>
      <c r="T44" s="395" t="s">
        <v>288</v>
      </c>
      <c r="U44" s="395"/>
      <c r="V44" s="395"/>
      <c r="W44" s="395" t="s">
        <v>40</v>
      </c>
      <c r="X44" s="396"/>
      <c r="Y44" s="424"/>
      <c r="Z44" s="399" t="s">
        <v>40</v>
      </c>
      <c r="AA44" s="395"/>
      <c r="AB44" s="395"/>
      <c r="AC44" s="395" t="s">
        <v>40</v>
      </c>
      <c r="AD44" s="395"/>
      <c r="AE44" s="396" t="s">
        <v>40</v>
      </c>
      <c r="AF44" s="397"/>
      <c r="AG44" s="417"/>
      <c r="AH44" s="404"/>
      <c r="AI44" s="404" t="s">
        <v>40</v>
      </c>
      <c r="AJ44" s="400" t="n">
        <v>132</v>
      </c>
      <c r="AK44" s="401" t="n">
        <f aca="false">COUNTIF(E44:AJ44,"T")*6+COUNTIF(E44:AJ44,"P")*12+COUNTIF(E44:AJ44,"M")*6+COUNTIF(E44:AJ44,"NA")*6+COUNTIF(E44:AJ44,"N")*12+COUNTIF(E44:AJ44,"AT")*12+COUNTIF(E44:AJ44,"PNB")*18+COUNTIF(E44:AJ44,"MN")*18+COUNTIF(E44:AJ44,"PNA")*18+COUNTIF(E44:AJ44,"TN")*18+COUNTIF(E44:AJ44,"NB")*6+COUNTIF(E44:AJ44,"AF")*6+COUNTIF(E44:AJ44,"AE")*12</f>
        <v>132</v>
      </c>
      <c r="AL44" s="402" t="n">
        <f aca="false">SUM(AK44-132)</f>
        <v>0</v>
      </c>
      <c r="AM44" s="390"/>
    </row>
    <row r="45" customFormat="false" ht="13.8" hidden="false" customHeight="false" outlineLevel="0" collapsed="false">
      <c r="A45" s="408" t="n">
        <v>142573</v>
      </c>
      <c r="B45" s="411" t="s">
        <v>335</v>
      </c>
      <c r="C45" s="412" t="n">
        <v>3388139</v>
      </c>
      <c r="D45" s="412" t="s">
        <v>302</v>
      </c>
      <c r="E45" s="412" t="s">
        <v>334</v>
      </c>
      <c r="F45" s="437" t="s">
        <v>40</v>
      </c>
      <c r="G45" s="430" t="s">
        <v>40</v>
      </c>
      <c r="H45" s="395"/>
      <c r="I45" s="395"/>
      <c r="J45" s="396"/>
      <c r="K45" s="397"/>
      <c r="L45" s="398"/>
      <c r="M45" s="395"/>
      <c r="N45" s="395"/>
      <c r="O45" s="395" t="s">
        <v>40</v>
      </c>
      <c r="P45" s="395"/>
      <c r="Q45" s="396" t="s">
        <v>40</v>
      </c>
      <c r="R45" s="397"/>
      <c r="S45" s="398" t="s">
        <v>40</v>
      </c>
      <c r="T45" s="395" t="s">
        <v>40</v>
      </c>
      <c r="U45" s="395"/>
      <c r="V45" s="395" t="s">
        <v>40</v>
      </c>
      <c r="W45" s="395" t="s">
        <v>40</v>
      </c>
      <c r="X45" s="396"/>
      <c r="Y45" s="424" t="s">
        <v>40</v>
      </c>
      <c r="Z45" s="399" t="s">
        <v>40</v>
      </c>
      <c r="AA45" s="395"/>
      <c r="AB45" s="395" t="s">
        <v>40</v>
      </c>
      <c r="AC45" s="395"/>
      <c r="AD45" s="395"/>
      <c r="AE45" s="396"/>
      <c r="AF45" s="397" t="s">
        <v>40</v>
      </c>
      <c r="AG45" s="417" t="s">
        <v>40</v>
      </c>
      <c r="AH45" s="404"/>
      <c r="AI45" s="404" t="s">
        <v>40</v>
      </c>
      <c r="AJ45" s="400" t="n">
        <v>132</v>
      </c>
      <c r="AK45" s="401" t="n">
        <f aca="false">COUNTIF(E45:AJ45,"T")*6+COUNTIF(E45:AJ45,"P")*12+COUNTIF(E45:AJ45,"M")*6+COUNTIF(E45:AJ45,"NA")*6+COUNTIF(E45:AJ45,"N")*12+COUNTIF(E45:AJ45,"TNA")*12+COUNTIF(E45:AJ45,"PNB")*18+COUNTIF(E45:AJ45,"MN")*18+COUNTIF(E45:AJ45,"PNA")*18+COUNTIF(E45:AJ45,"TN")*18+COUNTIF(E45:AJ45,"NB")*6+COUNTIF(E45:AJ45,"AF")*6+COUNTIF(E45:AJ45,"AE")*12</f>
        <v>168</v>
      </c>
      <c r="AL45" s="402" t="n">
        <f aca="false">SUM(AK45-132)</f>
        <v>36</v>
      </c>
      <c r="AM45" s="390"/>
    </row>
    <row r="46" customFormat="false" ht="13.8" hidden="false" customHeight="false" outlineLevel="0" collapsed="false">
      <c r="A46" s="408" t="n">
        <v>142646</v>
      </c>
      <c r="B46" s="411" t="s">
        <v>336</v>
      </c>
      <c r="C46" s="412" t="n">
        <v>388139</v>
      </c>
      <c r="D46" s="412" t="s">
        <v>304</v>
      </c>
      <c r="E46" s="412" t="s">
        <v>334</v>
      </c>
      <c r="F46" s="404"/>
      <c r="G46" s="404"/>
      <c r="H46" s="395" t="s">
        <v>40</v>
      </c>
      <c r="I46" s="395" t="s">
        <v>11</v>
      </c>
      <c r="J46" s="396"/>
      <c r="K46" s="397" t="s">
        <v>40</v>
      </c>
      <c r="L46" s="398"/>
      <c r="M46" s="395"/>
      <c r="N46" s="395" t="s">
        <v>40</v>
      </c>
      <c r="O46" s="395"/>
      <c r="P46" s="395"/>
      <c r="Q46" s="396" t="s">
        <v>288</v>
      </c>
      <c r="R46" s="397"/>
      <c r="S46" s="398"/>
      <c r="T46" s="395" t="s">
        <v>288</v>
      </c>
      <c r="U46" s="395"/>
      <c r="V46" s="395"/>
      <c r="W46" s="395" t="s">
        <v>288</v>
      </c>
      <c r="X46" s="396"/>
      <c r="Y46" s="424"/>
      <c r="Z46" s="399" t="s">
        <v>288</v>
      </c>
      <c r="AA46" s="395"/>
      <c r="AB46" s="395"/>
      <c r="AC46" s="395" t="s">
        <v>288</v>
      </c>
      <c r="AD46" s="395"/>
      <c r="AE46" s="396"/>
      <c r="AF46" s="397" t="s">
        <v>288</v>
      </c>
      <c r="AG46" s="417"/>
      <c r="AH46" s="404" t="s">
        <v>288</v>
      </c>
      <c r="AI46" s="404" t="s">
        <v>288</v>
      </c>
      <c r="AJ46" s="400" t="n">
        <v>132</v>
      </c>
      <c r="AK46" s="401" t="n">
        <f aca="false">COUNTIF(E46:AJ46,"T")*6+COUNTIF(E46:AJ46,"P")*12+COUNTIF(E46:AJ46,"M")*6+COUNTIF(E46:AJ46,"NA")*6+COUNTIF(E46:AJ46,"N")*12+COUNTIF(E46:AJ46,"TNA")*12+COUNTIF(E46:AJ46,"PNB")*18+COUNTIF(E46:AJ46,"MN")*18+COUNTIF(E46:AJ46,"PNA")*18+COUNTIF(E46:AJ46,"TN")*18+COUNTIF(E46:AJ46,"NB")*6+COUNTIF(E46:AJ46,"AF")*6+COUNTIF(E46:AJ46,"AE")*12</f>
        <v>42</v>
      </c>
      <c r="AL46" s="402" t="n">
        <f aca="false">SUM(AK46-132)</f>
        <v>-90</v>
      </c>
      <c r="AM46" s="390"/>
    </row>
    <row r="47" customFormat="false" ht="13.8" hidden="false" customHeight="false" outlineLevel="0" collapsed="false">
      <c r="A47" s="408" t="n">
        <v>142859</v>
      </c>
      <c r="B47" s="411" t="s">
        <v>337</v>
      </c>
      <c r="C47" s="412" t="n">
        <v>937572</v>
      </c>
      <c r="D47" s="412" t="s">
        <v>306</v>
      </c>
      <c r="E47" s="412" t="s">
        <v>334</v>
      </c>
      <c r="F47" s="430"/>
      <c r="G47" s="404"/>
      <c r="H47" s="395" t="s">
        <v>40</v>
      </c>
      <c r="I47" s="395"/>
      <c r="J47" s="396"/>
      <c r="K47" s="397" t="s">
        <v>40</v>
      </c>
      <c r="L47" s="398"/>
      <c r="M47" s="395"/>
      <c r="N47" s="395" t="s">
        <v>40</v>
      </c>
      <c r="O47" s="395"/>
      <c r="P47" s="395"/>
      <c r="Q47" s="396" t="s">
        <v>40</v>
      </c>
      <c r="R47" s="397"/>
      <c r="S47" s="398" t="s">
        <v>40</v>
      </c>
      <c r="T47" s="395" t="s">
        <v>40</v>
      </c>
      <c r="U47" s="395"/>
      <c r="V47" s="395" t="s">
        <v>40</v>
      </c>
      <c r="W47" s="395" t="s">
        <v>40</v>
      </c>
      <c r="X47" s="396"/>
      <c r="Y47" s="424"/>
      <c r="Z47" s="399" t="s">
        <v>40</v>
      </c>
      <c r="AA47" s="395"/>
      <c r="AB47" s="395"/>
      <c r="AC47" s="395" t="s">
        <v>40</v>
      </c>
      <c r="AD47" s="395"/>
      <c r="AE47" s="396" t="s">
        <v>40</v>
      </c>
      <c r="AF47" s="397" t="s">
        <v>40</v>
      </c>
      <c r="AG47" s="417"/>
      <c r="AH47" s="404"/>
      <c r="AI47" s="404" t="s">
        <v>40</v>
      </c>
      <c r="AJ47" s="400" t="n">
        <v>132</v>
      </c>
      <c r="AK47" s="401" t="n">
        <f aca="false">COUNTIF(E47:AJ47,"T")*6+COUNTIF(E47:AJ47,"P")*12+COUNTIF(E47:AJ47,"M")*6+COUNTIF(E47:AJ47,"NA")*6+COUNTIF(E47:AJ47,"N")*12+COUNTIF(E47:AJ47,"TNA")*12+COUNTIF(E47:AJ47,"PNB")*18+COUNTIF(E47:AJ47,"MN")*18+COUNTIF(E47:AJ47,"PNA")*18+COUNTIF(E47:AJ47,"TN")*18+COUNTIF(E47:AJ47,"NB")*6+COUNTIF(E47:AJ47,"AF")*6+COUNTIF(E47:AJ47,"AE")*12</f>
        <v>156</v>
      </c>
      <c r="AL47" s="402" t="n">
        <f aca="false">SUM(AK47-132)</f>
        <v>24</v>
      </c>
      <c r="AM47" s="390"/>
    </row>
    <row r="48" customFormat="false" ht="13.8" hidden="false" customHeight="false" outlineLevel="0" collapsed="false">
      <c r="A48" s="408" t="n">
        <v>142603</v>
      </c>
      <c r="B48" s="411" t="s">
        <v>328</v>
      </c>
      <c r="C48" s="412" t="n">
        <v>937293</v>
      </c>
      <c r="D48" s="412" t="s">
        <v>310</v>
      </c>
      <c r="E48" s="412" t="s">
        <v>334</v>
      </c>
      <c r="F48" s="404"/>
      <c r="G48" s="404"/>
      <c r="H48" s="395" t="s">
        <v>40</v>
      </c>
      <c r="I48" s="395"/>
      <c r="J48" s="396"/>
      <c r="K48" s="397" t="s">
        <v>40</v>
      </c>
      <c r="L48" s="398"/>
      <c r="M48" s="395"/>
      <c r="N48" s="395"/>
      <c r="O48" s="395"/>
      <c r="P48" s="395" t="s">
        <v>40</v>
      </c>
      <c r="Q48" s="396" t="s">
        <v>40</v>
      </c>
      <c r="R48" s="397"/>
      <c r="S48" s="398"/>
      <c r="T48" s="395" t="s">
        <v>40</v>
      </c>
      <c r="U48" s="395"/>
      <c r="V48" s="395" t="s">
        <v>40</v>
      </c>
      <c r="W48" s="395" t="s">
        <v>11</v>
      </c>
      <c r="X48" s="396"/>
      <c r="Y48" s="424" t="s">
        <v>40</v>
      </c>
      <c r="Z48" s="399" t="s">
        <v>40</v>
      </c>
      <c r="AA48" s="395"/>
      <c r="AB48" s="395"/>
      <c r="AC48" s="395" t="s">
        <v>40</v>
      </c>
      <c r="AD48" s="395"/>
      <c r="AE48" s="396"/>
      <c r="AF48" s="397"/>
      <c r="AG48" s="417"/>
      <c r="AH48" s="404" t="s">
        <v>40</v>
      </c>
      <c r="AI48" s="404" t="s">
        <v>40</v>
      </c>
      <c r="AJ48" s="400" t="n">
        <v>132</v>
      </c>
      <c r="AK48" s="401" t="n">
        <f aca="false">COUNTIF(E48:AJ48,"T")*6+COUNTIF(E48:AJ48,"P")*12+COUNTIF(E48:AJ48,"M")*6+COUNTIF(E48:AJ48,"NA")*6+COUNTIF(E48:AJ48,"N")*12+COUNTIF(E48:AJ48,"TNA")*12+COUNTIF(E48:AJ48,"PNB")*18+COUNTIF(E48:AJ48,"MN")*18+COUNTIF(E48:AJ48,"PNA")*18+COUNTIF(E48:AJ48,"TN")*18+COUNTIF(E48:AJ48,"NB")*6+COUNTIF(E48:AJ48,"AF")*6+COUNTIF(E48:AJ48,"AE")*12</f>
        <v>138</v>
      </c>
      <c r="AL48" s="402" t="n">
        <f aca="false">SUM(AK48-132)</f>
        <v>6</v>
      </c>
      <c r="AM48" s="390"/>
    </row>
    <row r="49" customFormat="false" ht="13.8" hidden="false" customHeight="false" outlineLevel="0" collapsed="false">
      <c r="A49" s="408" t="n">
        <v>138606</v>
      </c>
      <c r="B49" s="411" t="s">
        <v>338</v>
      </c>
      <c r="C49" s="412" t="n">
        <v>388029</v>
      </c>
      <c r="D49" s="412" t="s">
        <v>314</v>
      </c>
      <c r="E49" s="412" t="s">
        <v>334</v>
      </c>
      <c r="F49" s="437" t="s">
        <v>294</v>
      </c>
      <c r="G49" s="430" t="s">
        <v>40</v>
      </c>
      <c r="H49" s="395"/>
      <c r="I49" s="395"/>
      <c r="J49" s="396" t="s">
        <v>40</v>
      </c>
      <c r="K49" s="397"/>
      <c r="L49" s="398" t="s">
        <v>40</v>
      </c>
      <c r="M49" s="395"/>
      <c r="N49" s="395" t="s">
        <v>339</v>
      </c>
      <c r="O49" s="395"/>
      <c r="P49" s="395" t="s">
        <v>40</v>
      </c>
      <c r="Q49" s="396" t="s">
        <v>288</v>
      </c>
      <c r="R49" s="397" t="s">
        <v>40</v>
      </c>
      <c r="S49" s="398" t="s">
        <v>40</v>
      </c>
      <c r="T49" s="395" t="s">
        <v>40</v>
      </c>
      <c r="U49" s="395" t="s">
        <v>40</v>
      </c>
      <c r="V49" s="395" t="s">
        <v>40</v>
      </c>
      <c r="W49" s="395" t="s">
        <v>11</v>
      </c>
      <c r="X49" s="396" t="s">
        <v>40</v>
      </c>
      <c r="Y49" s="424" t="s">
        <v>40</v>
      </c>
      <c r="Z49" s="399"/>
      <c r="AA49" s="395" t="s">
        <v>339</v>
      </c>
      <c r="AB49" s="395"/>
      <c r="AC49" s="395" t="s">
        <v>339</v>
      </c>
      <c r="AD49" s="395"/>
      <c r="AE49" s="396" t="s">
        <v>40</v>
      </c>
      <c r="AF49" s="397"/>
      <c r="AG49" s="417"/>
      <c r="AH49" s="404" t="s">
        <v>339</v>
      </c>
      <c r="AI49" s="404"/>
      <c r="AJ49" s="400" t="n">
        <v>132</v>
      </c>
      <c r="AK49" s="401" t="n">
        <f aca="false">COUNTIF(E49:AJ49,"T")*6+COUNTIF(E49:AJ49,"P")*12+COUNTIF(E49:AJ49,"M")*6+COUNTIF(E49:AJ49,"NA")*6+COUNTIF(E49:AJ49,"N")*12+COUNTIF(E49:AJ49,"TNA")*12+COUNTIF(E49:AJ49,"PNB")*18+COUNTIF(E49:AJ49,"MN")*18+COUNTIF(E49:AJ49,"PNA")*18+COUNTIF(E49:AJ49,"TN")*18+COUNTIF(E49:AJ49,"NB")*6+COUNTIF(E49:AJ49,"AF")*6+COUNTIF(E49:AJ49,"AE")*12</f>
        <v>180</v>
      </c>
      <c r="AL49" s="402" t="n">
        <f aca="false">SUM(AK49-132)</f>
        <v>48</v>
      </c>
      <c r="AM49" s="390"/>
    </row>
    <row r="50" customFormat="false" ht="13.8" hidden="false" customHeight="false" outlineLevel="0" collapsed="false">
      <c r="A50" s="430"/>
      <c r="B50" s="449" t="s">
        <v>299</v>
      </c>
      <c r="C50" s="394"/>
      <c r="D50" s="394" t="s">
        <v>316</v>
      </c>
      <c r="E50" s="412" t="s">
        <v>334</v>
      </c>
      <c r="F50" s="430"/>
      <c r="G50" s="430"/>
      <c r="H50" s="431"/>
      <c r="I50" s="431"/>
      <c r="J50" s="431"/>
      <c r="K50" s="450"/>
      <c r="L50" s="450"/>
      <c r="M50" s="431"/>
      <c r="N50" s="431"/>
      <c r="O50" s="431"/>
      <c r="P50" s="431"/>
      <c r="Q50" s="431"/>
      <c r="R50" s="450"/>
      <c r="S50" s="450"/>
      <c r="T50" s="431"/>
      <c r="U50" s="431"/>
      <c r="V50" s="431"/>
      <c r="W50" s="431"/>
      <c r="X50" s="431"/>
      <c r="Y50" s="432"/>
      <c r="Z50" s="432"/>
      <c r="AA50" s="431"/>
      <c r="AB50" s="431"/>
      <c r="AC50" s="431"/>
      <c r="AD50" s="431"/>
      <c r="AE50" s="431"/>
      <c r="AF50" s="450"/>
      <c r="AG50" s="410"/>
      <c r="AH50" s="430"/>
      <c r="AI50" s="430"/>
      <c r="AJ50" s="400"/>
      <c r="AK50" s="401"/>
      <c r="AL50" s="402"/>
      <c r="AM50" s="390"/>
    </row>
    <row r="51" customFormat="false" ht="13.8" hidden="false" customHeight="false" outlineLevel="0" collapsed="false">
      <c r="A51" s="408"/>
      <c r="B51" s="393"/>
      <c r="C51" s="429"/>
      <c r="D51" s="429"/>
      <c r="E51" s="429"/>
      <c r="F51" s="430"/>
      <c r="G51" s="404"/>
      <c r="H51" s="395" t="n">
        <v>7</v>
      </c>
      <c r="I51" s="431"/>
      <c r="J51" s="395"/>
      <c r="K51" s="451" t="n">
        <v>7</v>
      </c>
      <c r="L51" s="450"/>
      <c r="M51" s="395"/>
      <c r="N51" s="395" t="n">
        <v>7</v>
      </c>
      <c r="O51" s="395"/>
      <c r="P51" s="395"/>
      <c r="Q51" s="395" t="n">
        <v>7</v>
      </c>
      <c r="R51" s="417"/>
      <c r="S51" s="410"/>
      <c r="T51" s="430" t="n">
        <v>7</v>
      </c>
      <c r="U51" s="430"/>
      <c r="V51" s="430"/>
      <c r="W51" s="430" t="n">
        <v>7</v>
      </c>
      <c r="X51" s="430"/>
      <c r="Y51" s="433"/>
      <c r="Z51" s="410" t="n">
        <v>7</v>
      </c>
      <c r="AA51" s="431"/>
      <c r="AB51" s="431"/>
      <c r="AC51" s="431" t="n">
        <v>7</v>
      </c>
      <c r="AD51" s="395"/>
      <c r="AE51" s="395"/>
      <c r="AF51" s="398" t="n">
        <v>7</v>
      </c>
      <c r="AG51" s="417"/>
      <c r="AH51" s="404"/>
      <c r="AI51" s="404" t="n">
        <v>7</v>
      </c>
      <c r="AJ51" s="434"/>
      <c r="AK51" s="435"/>
      <c r="AL51" s="436"/>
      <c r="AM51" s="390"/>
    </row>
    <row r="52" customFormat="false" ht="13.8" hidden="false" customHeight="false" outlineLevel="0" collapsed="false">
      <c r="A52" s="388"/>
      <c r="B52" s="391" t="s">
        <v>273</v>
      </c>
      <c r="C52" s="388"/>
      <c r="D52" s="388" t="s">
        <v>274</v>
      </c>
      <c r="E52" s="388" t="s">
        <v>275</v>
      </c>
      <c r="F52" s="388" t="n">
        <v>1</v>
      </c>
      <c r="G52" s="388" t="n">
        <v>2</v>
      </c>
      <c r="H52" s="388" t="n">
        <v>3</v>
      </c>
      <c r="I52" s="388" t="n">
        <v>4</v>
      </c>
      <c r="J52" s="388" t="n">
        <v>5</v>
      </c>
      <c r="K52" s="388" t="n">
        <v>6</v>
      </c>
      <c r="L52" s="388" t="n">
        <v>7</v>
      </c>
      <c r="M52" s="388" t="n">
        <v>8</v>
      </c>
      <c r="N52" s="388" t="n">
        <v>9</v>
      </c>
      <c r="O52" s="388" t="n">
        <v>10</v>
      </c>
      <c r="P52" s="388" t="n">
        <v>11</v>
      </c>
      <c r="Q52" s="388" t="n">
        <v>12</v>
      </c>
      <c r="R52" s="388" t="n">
        <v>13</v>
      </c>
      <c r="S52" s="388" t="n">
        <v>14</v>
      </c>
      <c r="T52" s="388" t="n">
        <v>15</v>
      </c>
      <c r="U52" s="388" t="n">
        <v>16</v>
      </c>
      <c r="V52" s="388" t="n">
        <v>17</v>
      </c>
      <c r="W52" s="388" t="n">
        <v>18</v>
      </c>
      <c r="X52" s="388" t="n">
        <v>19</v>
      </c>
      <c r="Y52" s="388" t="n">
        <v>20</v>
      </c>
      <c r="Z52" s="388" t="n">
        <v>21</v>
      </c>
      <c r="AA52" s="388" t="n">
        <v>22</v>
      </c>
      <c r="AB52" s="389" t="n">
        <v>23</v>
      </c>
      <c r="AC52" s="389" t="n">
        <v>24</v>
      </c>
      <c r="AD52" s="389" t="n">
        <v>25</v>
      </c>
      <c r="AE52" s="389" t="n">
        <v>26</v>
      </c>
      <c r="AF52" s="389" t="n">
        <v>27</v>
      </c>
      <c r="AG52" s="389" t="n">
        <v>28</v>
      </c>
      <c r="AH52" s="389" t="n">
        <v>29</v>
      </c>
      <c r="AI52" s="389" t="n">
        <v>30</v>
      </c>
      <c r="AJ52" s="388" t="s">
        <v>234</v>
      </c>
      <c r="AK52" s="388" t="s">
        <v>276</v>
      </c>
      <c r="AL52" s="388" t="s">
        <v>277</v>
      </c>
      <c r="AM52" s="390"/>
    </row>
    <row r="53" customFormat="false" ht="13.8" hidden="false" customHeight="false" outlineLevel="0" collapsed="false">
      <c r="A53" s="388" t="s">
        <v>278</v>
      </c>
      <c r="B53" s="391" t="s">
        <v>279</v>
      </c>
      <c r="C53" s="388" t="s">
        <v>280</v>
      </c>
      <c r="D53" s="388" t="s">
        <v>340</v>
      </c>
      <c r="E53" s="388"/>
      <c r="F53" s="389" t="s">
        <v>282</v>
      </c>
      <c r="G53" s="389" t="s">
        <v>29</v>
      </c>
      <c r="H53" s="389" t="s">
        <v>283</v>
      </c>
      <c r="I53" s="389" t="s">
        <v>283</v>
      </c>
      <c r="J53" s="389" t="s">
        <v>282</v>
      </c>
      <c r="K53" s="389" t="s">
        <v>282</v>
      </c>
      <c r="L53" s="389" t="s">
        <v>284</v>
      </c>
      <c r="M53" s="389" t="s">
        <v>282</v>
      </c>
      <c r="N53" s="389" t="s">
        <v>29</v>
      </c>
      <c r="O53" s="389" t="s">
        <v>283</v>
      </c>
      <c r="P53" s="389" t="s">
        <v>283</v>
      </c>
      <c r="Q53" s="389" t="s">
        <v>282</v>
      </c>
      <c r="R53" s="389" t="s">
        <v>282</v>
      </c>
      <c r="S53" s="389" t="s">
        <v>284</v>
      </c>
      <c r="T53" s="389" t="s">
        <v>282</v>
      </c>
      <c r="U53" s="389" t="s">
        <v>29</v>
      </c>
      <c r="V53" s="389" t="s">
        <v>283</v>
      </c>
      <c r="W53" s="389" t="s">
        <v>283</v>
      </c>
      <c r="X53" s="389" t="s">
        <v>282</v>
      </c>
      <c r="Y53" s="389" t="s">
        <v>282</v>
      </c>
      <c r="Z53" s="389" t="s">
        <v>284</v>
      </c>
      <c r="AA53" s="389" t="s">
        <v>282</v>
      </c>
      <c r="AB53" s="389" t="s">
        <v>29</v>
      </c>
      <c r="AC53" s="389" t="s">
        <v>283</v>
      </c>
      <c r="AD53" s="389" t="s">
        <v>283</v>
      </c>
      <c r="AE53" s="389" t="s">
        <v>282</v>
      </c>
      <c r="AF53" s="389" t="s">
        <v>282</v>
      </c>
      <c r="AG53" s="389" t="s">
        <v>284</v>
      </c>
      <c r="AH53" s="389" t="s">
        <v>282</v>
      </c>
      <c r="AI53" s="389" t="s">
        <v>29</v>
      </c>
      <c r="AJ53" s="388"/>
      <c r="AK53" s="388"/>
      <c r="AL53" s="388"/>
      <c r="AM53" s="390"/>
    </row>
    <row r="54" customFormat="false" ht="13.8" hidden="false" customHeight="false" outlineLevel="0" collapsed="false">
      <c r="A54" s="408" t="n">
        <v>142549</v>
      </c>
      <c r="B54" s="411" t="s">
        <v>341</v>
      </c>
      <c r="C54" s="412" t="n">
        <v>534543</v>
      </c>
      <c r="D54" s="412" t="s">
        <v>300</v>
      </c>
      <c r="E54" s="412" t="s">
        <v>334</v>
      </c>
      <c r="F54" s="404" t="s">
        <v>40</v>
      </c>
      <c r="G54" s="404"/>
      <c r="H54" s="395"/>
      <c r="I54" s="395" t="s">
        <v>40</v>
      </c>
      <c r="J54" s="396"/>
      <c r="K54" s="397"/>
      <c r="L54" s="398" t="s">
        <v>40</v>
      </c>
      <c r="M54" s="395"/>
      <c r="N54" s="395"/>
      <c r="O54" s="395" t="s">
        <v>40</v>
      </c>
      <c r="P54" s="395"/>
      <c r="Q54" s="396"/>
      <c r="R54" s="397" t="s">
        <v>40</v>
      </c>
      <c r="S54" s="398"/>
      <c r="T54" s="395"/>
      <c r="U54" s="395" t="s">
        <v>40</v>
      </c>
      <c r="V54" s="395"/>
      <c r="W54" s="395"/>
      <c r="X54" s="396" t="s">
        <v>40</v>
      </c>
      <c r="Y54" s="424"/>
      <c r="Z54" s="399"/>
      <c r="AA54" s="395" t="s">
        <v>40</v>
      </c>
      <c r="AB54" s="395"/>
      <c r="AC54" s="395" t="s">
        <v>40</v>
      </c>
      <c r="AD54" s="395" t="s">
        <v>40</v>
      </c>
      <c r="AE54" s="396"/>
      <c r="AF54" s="397"/>
      <c r="AG54" s="417" t="s">
        <v>40</v>
      </c>
      <c r="AH54" s="404"/>
      <c r="AI54" s="430"/>
      <c r="AJ54" s="400" t="n">
        <v>132</v>
      </c>
      <c r="AK54" s="401" t="n">
        <f aca="false">COUNTIF(E54:AJ54,"T")*6+COUNTIF(E54:AJ54,"P")*12+COUNTIF(E54:AJ54,"M")*6+COUNTIF(E54:AJ54,"NA")*6+COUNTIF(E54:AJ54,"N")*12+COUNTIF(E54:AJ54,"TNA")*12+COUNTIF(E54:AJ54,"PNB")*18+COUNTIF(E54:AJ54,"MN")*18+COUNTIF(E54:AJ54,"PNA")*18+COUNTIF(E54:AJ54,"TN")*18+COUNTIF(E54:AJ54,"NB")*6+COUNTIF(E54:AJ54,"AF")*6+COUNTIF(E54:AJ54,"AE")*12</f>
        <v>132</v>
      </c>
      <c r="AL54" s="402" t="n">
        <f aca="false">SUM(AK54-132)</f>
        <v>0</v>
      </c>
      <c r="AM54" s="390"/>
    </row>
    <row r="55" customFormat="false" ht="13.8" hidden="false" customHeight="false" outlineLevel="0" collapsed="false">
      <c r="A55" s="408" t="n">
        <v>150720</v>
      </c>
      <c r="B55" s="411" t="s">
        <v>342</v>
      </c>
      <c r="C55" s="412" t="n">
        <v>492314</v>
      </c>
      <c r="D55" s="412" t="s">
        <v>302</v>
      </c>
      <c r="E55" s="412" t="s">
        <v>334</v>
      </c>
      <c r="F55" s="404" t="s">
        <v>40</v>
      </c>
      <c r="G55" s="404"/>
      <c r="H55" s="395"/>
      <c r="I55" s="395" t="s">
        <v>40</v>
      </c>
      <c r="J55" s="396"/>
      <c r="K55" s="397"/>
      <c r="L55" s="398" t="s">
        <v>40</v>
      </c>
      <c r="M55" s="395" t="s">
        <v>40</v>
      </c>
      <c r="N55" s="395"/>
      <c r="O55" s="395" t="s">
        <v>40</v>
      </c>
      <c r="P55" s="395"/>
      <c r="Q55" s="396"/>
      <c r="R55" s="397"/>
      <c r="S55" s="398" t="s">
        <v>40</v>
      </c>
      <c r="T55" s="395"/>
      <c r="U55" s="395" t="s">
        <v>40</v>
      </c>
      <c r="V55" s="395"/>
      <c r="W55" s="395" t="s">
        <v>40</v>
      </c>
      <c r="X55" s="396"/>
      <c r="Y55" s="424"/>
      <c r="Z55" s="399"/>
      <c r="AA55" s="395" t="s">
        <v>40</v>
      </c>
      <c r="AB55" s="395" t="s">
        <v>40</v>
      </c>
      <c r="AC55" s="395"/>
      <c r="AD55" s="395"/>
      <c r="AE55" s="396" t="s">
        <v>40</v>
      </c>
      <c r="AF55" s="397" t="s">
        <v>40</v>
      </c>
      <c r="AG55" s="417"/>
      <c r="AH55" s="404" t="s">
        <v>40</v>
      </c>
      <c r="AI55" s="404"/>
      <c r="AJ55" s="400" t="n">
        <v>132</v>
      </c>
      <c r="AK55" s="401" t="n">
        <f aca="false">COUNTIF(E55:AJ55,"T")*6+COUNTIF(E55:AJ55,"P")*12+COUNTIF(E55:AJ55,"M")*6+COUNTIF(E55:AJ55,"NA")*6+COUNTIF(E55:AJ55,"N")*12+COUNTIF(E55:AJ55,"TNA")*12+COUNTIF(E55:AJ55,"PNB")*18+COUNTIF(E55:AJ55,"MN")*18+COUNTIF(E55:AJ55,"PNA")*18+COUNTIF(E55:AJ55,"TN")*18+COUNTIF(E55:AJ55,"NB")*6+COUNTIF(E55:AJ55,"AF")*6+COUNTIF(E55:AJ55,"AE")*12</f>
        <v>156</v>
      </c>
      <c r="AL55" s="402" t="n">
        <f aca="false">SUM(AK55-132)</f>
        <v>24</v>
      </c>
      <c r="AM55" s="390"/>
    </row>
    <row r="56" customFormat="false" ht="13.8" hidden="false" customHeight="false" outlineLevel="0" collapsed="false">
      <c r="A56" s="408" t="n">
        <v>142638</v>
      </c>
      <c r="B56" s="411" t="s">
        <v>343</v>
      </c>
      <c r="C56" s="412" t="n">
        <v>847637</v>
      </c>
      <c r="D56" s="412" t="s">
        <v>304</v>
      </c>
      <c r="E56" s="412" t="s">
        <v>334</v>
      </c>
      <c r="F56" s="404" t="s">
        <v>40</v>
      </c>
      <c r="G56" s="404"/>
      <c r="H56" s="395"/>
      <c r="I56" s="395" t="s">
        <v>40</v>
      </c>
      <c r="J56" s="396"/>
      <c r="K56" s="397"/>
      <c r="L56" s="398" t="s">
        <v>40</v>
      </c>
      <c r="M56" s="395"/>
      <c r="N56" s="395"/>
      <c r="O56" s="395" t="s">
        <v>40</v>
      </c>
      <c r="P56" s="395"/>
      <c r="Q56" s="396"/>
      <c r="R56" s="397" t="s">
        <v>40</v>
      </c>
      <c r="S56" s="398"/>
      <c r="T56" s="395"/>
      <c r="U56" s="395" t="s">
        <v>40</v>
      </c>
      <c r="V56" s="395"/>
      <c r="W56" s="395"/>
      <c r="X56" s="396" t="s">
        <v>40</v>
      </c>
      <c r="Y56" s="424"/>
      <c r="Z56" s="399"/>
      <c r="AA56" s="395" t="s">
        <v>40</v>
      </c>
      <c r="AB56" s="395" t="s">
        <v>40</v>
      </c>
      <c r="AC56" s="395"/>
      <c r="AD56" s="395" t="s">
        <v>40</v>
      </c>
      <c r="AE56" s="396"/>
      <c r="AF56" s="397"/>
      <c r="AG56" s="417" t="s">
        <v>40</v>
      </c>
      <c r="AH56" s="404"/>
      <c r="AI56" s="404"/>
      <c r="AJ56" s="400" t="n">
        <v>132</v>
      </c>
      <c r="AK56" s="401" t="n">
        <f aca="false">COUNTIF(E56:AJ56,"T")*6+COUNTIF(E56:AJ56,"P")*12+COUNTIF(E56:AJ56,"M")*6+COUNTIF(E56:AJ56,"NA")*6+COUNTIF(E56:AJ56,"N")*12+COUNTIF(E56:AJ56,"TNA")*12+COUNTIF(E56:AJ56,"PNB")*18+COUNTIF(E56:AJ56,"MN")*18+COUNTIF(E56:AJ56,"PNA")*18+COUNTIF(E56:AJ56,"TN")*18+COUNTIF(E56:AJ56,"NB")*6+COUNTIF(E56:AJ56,"AF")*6+COUNTIF(E56:AJ56,"AE")*12</f>
        <v>132</v>
      </c>
      <c r="AL56" s="402" t="n">
        <f aca="false">SUM(AK56-132)</f>
        <v>0</v>
      </c>
      <c r="AM56" s="390"/>
    </row>
    <row r="57" customFormat="false" ht="13.8" hidden="false" customHeight="false" outlineLevel="0" collapsed="false">
      <c r="A57" s="408" t="n">
        <v>142476</v>
      </c>
      <c r="B57" s="411" t="s">
        <v>344</v>
      </c>
      <c r="C57" s="412" t="n">
        <v>602849</v>
      </c>
      <c r="D57" s="412" t="s">
        <v>306</v>
      </c>
      <c r="E57" s="412" t="s">
        <v>334</v>
      </c>
      <c r="F57" s="404" t="s">
        <v>40</v>
      </c>
      <c r="G57" s="404"/>
      <c r="H57" s="395"/>
      <c r="I57" s="395" t="s">
        <v>40</v>
      </c>
      <c r="J57" s="396"/>
      <c r="K57" s="397"/>
      <c r="L57" s="398" t="s">
        <v>40</v>
      </c>
      <c r="M57" s="395"/>
      <c r="N57" s="395"/>
      <c r="O57" s="395" t="s">
        <v>40</v>
      </c>
      <c r="P57" s="395"/>
      <c r="Q57" s="396"/>
      <c r="R57" s="397" t="s">
        <v>40</v>
      </c>
      <c r="S57" s="398"/>
      <c r="T57" s="395"/>
      <c r="U57" s="395" t="s">
        <v>40</v>
      </c>
      <c r="V57" s="395"/>
      <c r="W57" s="395"/>
      <c r="X57" s="396" t="s">
        <v>40</v>
      </c>
      <c r="Y57" s="424"/>
      <c r="Z57" s="399"/>
      <c r="AA57" s="395" t="s">
        <v>40</v>
      </c>
      <c r="AB57" s="395"/>
      <c r="AC57" s="395"/>
      <c r="AD57" s="395" t="s">
        <v>40</v>
      </c>
      <c r="AE57" s="396"/>
      <c r="AF57" s="397" t="s">
        <v>40</v>
      </c>
      <c r="AG57" s="417" t="s">
        <v>40</v>
      </c>
      <c r="AH57" s="404"/>
      <c r="AI57" s="430"/>
      <c r="AJ57" s="400" t="n">
        <v>132</v>
      </c>
      <c r="AK57" s="401" t="n">
        <f aca="false">COUNTIF(E57:AJ57,"T")*6+COUNTIF(E57:AJ57,"P")*12+COUNTIF(E57:AJ57,"M")*6+COUNTIF(E57:AJ57,"NA")*6+COUNTIF(E57:AJ57,"N")*12+COUNTIF(E57:AJ57,"TNA")*12+COUNTIF(E57:AJ57,"PNB")*18+COUNTIF(E57:AJ57,"MN")*18+COUNTIF(E57:AJ57,"PNA")*18+COUNTIF(E57:AJ57,"TN")*18+COUNTIF(E57:AJ57,"NB")*6+COUNTIF(E57:AJ57,"AF")*6+COUNTIF(E57:AJ57,"AE")*12</f>
        <v>132</v>
      </c>
      <c r="AL57" s="402" t="n">
        <f aca="false">SUM(AK57-132)</f>
        <v>0</v>
      </c>
      <c r="AM57" s="390"/>
    </row>
    <row r="58" customFormat="false" ht="13.8" hidden="false" customHeight="false" outlineLevel="0" collapsed="false">
      <c r="A58" s="408" t="n">
        <v>129798</v>
      </c>
      <c r="B58" s="411" t="s">
        <v>345</v>
      </c>
      <c r="C58" s="412" t="n">
        <v>491240</v>
      </c>
      <c r="D58" s="412" t="s">
        <v>310</v>
      </c>
      <c r="E58" s="412" t="s">
        <v>334</v>
      </c>
      <c r="F58" s="404" t="s">
        <v>40</v>
      </c>
      <c r="G58" s="404"/>
      <c r="H58" s="395"/>
      <c r="I58" s="395" t="s">
        <v>40</v>
      </c>
      <c r="J58" s="396"/>
      <c r="K58" s="397"/>
      <c r="L58" s="398" t="s">
        <v>40</v>
      </c>
      <c r="M58" s="395"/>
      <c r="N58" s="395"/>
      <c r="O58" s="395" t="s">
        <v>40</v>
      </c>
      <c r="P58" s="395"/>
      <c r="Q58" s="396"/>
      <c r="R58" s="397" t="s">
        <v>288</v>
      </c>
      <c r="S58" s="398"/>
      <c r="T58" s="395" t="s">
        <v>288</v>
      </c>
      <c r="U58" s="395" t="s">
        <v>288</v>
      </c>
      <c r="V58" s="395"/>
      <c r="W58" s="395"/>
      <c r="X58" s="396" t="s">
        <v>288</v>
      </c>
      <c r="Y58" s="424"/>
      <c r="Z58" s="399"/>
      <c r="AA58" s="395" t="s">
        <v>288</v>
      </c>
      <c r="AB58" s="395"/>
      <c r="AC58" s="395"/>
      <c r="AD58" s="395" t="s">
        <v>40</v>
      </c>
      <c r="AE58" s="396"/>
      <c r="AF58" s="397"/>
      <c r="AG58" s="417" t="s">
        <v>40</v>
      </c>
      <c r="AH58" s="404"/>
      <c r="AI58" s="404"/>
      <c r="AJ58" s="400" t="n">
        <v>132</v>
      </c>
      <c r="AK58" s="401" t="n">
        <f aca="false">COUNTIF(E58:AJ58,"T")*6+COUNTIF(E58:AJ58,"P")*12+COUNTIF(E58:AJ58,"M")*6+COUNTIF(E58:AJ58,"NA")*6+COUNTIF(E58:AJ58,"N")*12+COUNTIF(E58:AJ58,"at")*12+COUNTIF(E58:AJ58,"PNB")*18+COUNTIF(E58:AJ58,"MN")*18+COUNTIF(E58:AJ58,"PNA")*18+COUNTIF(E58:AJ58,"TN")*18+COUNTIF(E58:AJ58,"NB")*6+COUNTIF(E58:AJ58,"AF")*6+COUNTIF(E58:AJ58,"AE")*12</f>
        <v>132</v>
      </c>
      <c r="AL58" s="402" t="n">
        <f aca="false">SUM(AK58-132)</f>
        <v>0</v>
      </c>
      <c r="AM58" s="390"/>
    </row>
    <row r="59" customFormat="false" ht="13.8" hidden="false" customHeight="false" outlineLevel="0" collapsed="false">
      <c r="A59" s="408" t="n">
        <v>142662</v>
      </c>
      <c r="B59" s="411" t="s">
        <v>346</v>
      </c>
      <c r="C59" s="412" t="n">
        <v>2848542</v>
      </c>
      <c r="D59" s="412" t="s">
        <v>314</v>
      </c>
      <c r="E59" s="412" t="s">
        <v>334</v>
      </c>
      <c r="F59" s="404" t="s">
        <v>40</v>
      </c>
      <c r="G59" s="404"/>
      <c r="H59" s="395"/>
      <c r="I59" s="395" t="s">
        <v>40</v>
      </c>
      <c r="J59" s="396"/>
      <c r="K59" s="397" t="s">
        <v>40</v>
      </c>
      <c r="L59" s="398"/>
      <c r="M59" s="395"/>
      <c r="N59" s="395"/>
      <c r="O59" s="395" t="s">
        <v>40</v>
      </c>
      <c r="P59" s="395"/>
      <c r="Q59" s="396" t="s">
        <v>40</v>
      </c>
      <c r="R59" s="397"/>
      <c r="S59" s="398"/>
      <c r="T59" s="395" t="s">
        <v>40</v>
      </c>
      <c r="U59" s="395" t="s">
        <v>40</v>
      </c>
      <c r="V59" s="395"/>
      <c r="W59" s="395" t="s">
        <v>40</v>
      </c>
      <c r="X59" s="396" t="s">
        <v>40</v>
      </c>
      <c r="Y59" s="424" t="s">
        <v>40</v>
      </c>
      <c r="Z59" s="399"/>
      <c r="AA59" s="395" t="s">
        <v>40</v>
      </c>
      <c r="AB59" s="395"/>
      <c r="AC59" s="395" t="s">
        <v>40</v>
      </c>
      <c r="AD59" s="395" t="s">
        <v>40</v>
      </c>
      <c r="AE59" s="396" t="s">
        <v>40</v>
      </c>
      <c r="AF59" s="397"/>
      <c r="AG59" s="417" t="s">
        <v>40</v>
      </c>
      <c r="AH59" s="404" t="s">
        <v>339</v>
      </c>
      <c r="AI59" s="404"/>
      <c r="AJ59" s="400" t="n">
        <v>132</v>
      </c>
      <c r="AK59" s="401" t="n">
        <f aca="false">COUNTIF(E59:AJ59,"T")*6+COUNTIF(E59:AJ59,"P")*12+COUNTIF(E59:AJ59,"M")*6+COUNTIF(E59:AJ59,"NA")*6+COUNTIF(E59:AJ59,"N")*12+COUNTIF(E59:AJ59,"TNA")*12+COUNTIF(E59:AJ59,"PNB")*18+COUNTIF(E59:AJ59,"MN")*18+COUNTIF(E59:AJ59,"PNA")*18+COUNTIF(E59:AJ59,"TN")*18+COUNTIF(E59:AJ59,"NB")*6+COUNTIF(E59:AJ59,"AF")*6+COUNTIF(E59:AJ59,"AE")*12</f>
        <v>186</v>
      </c>
      <c r="AL59" s="402" t="n">
        <f aca="false">SUM(AK59-132)</f>
        <v>54</v>
      </c>
      <c r="AM59" s="390"/>
    </row>
    <row r="60" customFormat="false" ht="13.8" hidden="false" customHeight="false" outlineLevel="0" collapsed="false">
      <c r="A60" s="430"/>
      <c r="B60" s="452" t="s">
        <v>299</v>
      </c>
      <c r="C60" s="453"/>
      <c r="D60" s="394" t="s">
        <v>316</v>
      </c>
      <c r="E60" s="412" t="s">
        <v>334</v>
      </c>
      <c r="F60" s="430"/>
      <c r="G60" s="430"/>
      <c r="H60" s="431"/>
      <c r="I60" s="431"/>
      <c r="J60" s="431"/>
      <c r="K60" s="450"/>
      <c r="L60" s="450"/>
      <c r="M60" s="431"/>
      <c r="N60" s="431"/>
      <c r="O60" s="431"/>
      <c r="P60" s="431"/>
      <c r="Q60" s="431"/>
      <c r="R60" s="450"/>
      <c r="S60" s="450"/>
      <c r="T60" s="431"/>
      <c r="U60" s="431"/>
      <c r="V60" s="431"/>
      <c r="W60" s="431"/>
      <c r="X60" s="431"/>
      <c r="Y60" s="432"/>
      <c r="Z60" s="432"/>
      <c r="AA60" s="431"/>
      <c r="AB60" s="431"/>
      <c r="AC60" s="431"/>
      <c r="AD60" s="431"/>
      <c r="AE60" s="431"/>
      <c r="AF60" s="450"/>
      <c r="AG60" s="410"/>
      <c r="AH60" s="430"/>
      <c r="AI60" s="430"/>
      <c r="AJ60" s="400"/>
      <c r="AK60" s="401"/>
      <c r="AL60" s="402"/>
      <c r="AM60" s="390"/>
    </row>
    <row r="61" customFormat="false" ht="13.8" hidden="false" customHeight="false" outlineLevel="0" collapsed="false">
      <c r="A61" s="408"/>
      <c r="B61" s="393"/>
      <c r="C61" s="429"/>
      <c r="D61" s="429"/>
      <c r="E61" s="429"/>
      <c r="F61" s="430" t="n">
        <v>7</v>
      </c>
      <c r="G61" s="404"/>
      <c r="H61" s="395"/>
      <c r="I61" s="431" t="n">
        <v>7</v>
      </c>
      <c r="J61" s="395"/>
      <c r="K61" s="398"/>
      <c r="L61" s="450" t="n">
        <v>7</v>
      </c>
      <c r="M61" s="395"/>
      <c r="N61" s="395"/>
      <c r="O61" s="395" t="n">
        <v>7</v>
      </c>
      <c r="P61" s="395"/>
      <c r="Q61" s="395"/>
      <c r="R61" s="454" t="n">
        <v>7</v>
      </c>
      <c r="S61" s="410"/>
      <c r="T61" s="430"/>
      <c r="U61" s="430" t="n">
        <v>7</v>
      </c>
      <c r="V61" s="430"/>
      <c r="W61" s="430"/>
      <c r="X61" s="430" t="n">
        <v>7</v>
      </c>
      <c r="Y61" s="433"/>
      <c r="Z61" s="433"/>
      <c r="AA61" s="431" t="n">
        <v>7</v>
      </c>
      <c r="AB61" s="431"/>
      <c r="AC61" s="431"/>
      <c r="AD61" s="395" t="n">
        <v>7</v>
      </c>
      <c r="AE61" s="395"/>
      <c r="AF61" s="398"/>
      <c r="AG61" s="417" t="n">
        <v>7</v>
      </c>
      <c r="AH61" s="404"/>
      <c r="AI61" s="404"/>
      <c r="AJ61" s="434"/>
      <c r="AK61" s="435"/>
      <c r="AL61" s="436"/>
      <c r="AM61" s="390"/>
    </row>
    <row r="62" customFormat="false" ht="13.8" hidden="false" customHeight="false" outlineLevel="0" collapsed="false">
      <c r="A62" s="388"/>
      <c r="B62" s="391" t="s">
        <v>273</v>
      </c>
      <c r="C62" s="388"/>
      <c r="D62" s="388" t="s">
        <v>274</v>
      </c>
      <c r="E62" s="388" t="s">
        <v>275</v>
      </c>
      <c r="F62" s="388" t="n">
        <v>1</v>
      </c>
      <c r="G62" s="388" t="n">
        <v>2</v>
      </c>
      <c r="H62" s="388" t="n">
        <v>3</v>
      </c>
      <c r="I62" s="388" t="n">
        <v>4</v>
      </c>
      <c r="J62" s="388" t="n">
        <v>5</v>
      </c>
      <c r="K62" s="388" t="n">
        <v>6</v>
      </c>
      <c r="L62" s="388" t="n">
        <v>7</v>
      </c>
      <c r="M62" s="388" t="n">
        <v>8</v>
      </c>
      <c r="N62" s="388" t="n">
        <v>9</v>
      </c>
      <c r="O62" s="388" t="n">
        <v>10</v>
      </c>
      <c r="P62" s="388" t="n">
        <v>11</v>
      </c>
      <c r="Q62" s="388" t="n">
        <v>12</v>
      </c>
      <c r="R62" s="388" t="n">
        <v>13</v>
      </c>
      <c r="S62" s="388" t="n">
        <v>14</v>
      </c>
      <c r="T62" s="388" t="n">
        <v>15</v>
      </c>
      <c r="U62" s="388" t="n">
        <v>16</v>
      </c>
      <c r="V62" s="388" t="n">
        <v>17</v>
      </c>
      <c r="W62" s="388" t="n">
        <v>18</v>
      </c>
      <c r="X62" s="388" t="n">
        <v>19</v>
      </c>
      <c r="Y62" s="388" t="n">
        <v>20</v>
      </c>
      <c r="Z62" s="388" t="n">
        <v>21</v>
      </c>
      <c r="AA62" s="388" t="n">
        <v>22</v>
      </c>
      <c r="AB62" s="389" t="n">
        <v>23</v>
      </c>
      <c r="AC62" s="389" t="n">
        <v>24</v>
      </c>
      <c r="AD62" s="389" t="n">
        <v>25</v>
      </c>
      <c r="AE62" s="389" t="n">
        <v>26</v>
      </c>
      <c r="AF62" s="389" t="n">
        <v>27</v>
      </c>
      <c r="AG62" s="389" t="n">
        <v>28</v>
      </c>
      <c r="AH62" s="389" t="n">
        <v>29</v>
      </c>
      <c r="AI62" s="389" t="n">
        <v>30</v>
      </c>
      <c r="AJ62" s="388" t="s">
        <v>234</v>
      </c>
      <c r="AK62" s="388" t="s">
        <v>276</v>
      </c>
      <c r="AL62" s="388" t="s">
        <v>277</v>
      </c>
      <c r="AM62" s="390"/>
    </row>
    <row r="63" customFormat="false" ht="13.8" hidden="false" customHeight="false" outlineLevel="0" collapsed="false">
      <c r="A63" s="388" t="s">
        <v>278</v>
      </c>
      <c r="B63" s="391" t="s">
        <v>279</v>
      </c>
      <c r="C63" s="388" t="s">
        <v>280</v>
      </c>
      <c r="D63" s="388" t="s">
        <v>347</v>
      </c>
      <c r="E63" s="388"/>
      <c r="F63" s="389" t="s">
        <v>282</v>
      </c>
      <c r="G63" s="389" t="s">
        <v>29</v>
      </c>
      <c r="H63" s="389" t="s">
        <v>283</v>
      </c>
      <c r="I63" s="389" t="s">
        <v>283</v>
      </c>
      <c r="J63" s="389" t="s">
        <v>282</v>
      </c>
      <c r="K63" s="389" t="s">
        <v>282</v>
      </c>
      <c r="L63" s="389" t="s">
        <v>284</v>
      </c>
      <c r="M63" s="389" t="s">
        <v>282</v>
      </c>
      <c r="N63" s="389" t="s">
        <v>29</v>
      </c>
      <c r="O63" s="389" t="s">
        <v>283</v>
      </c>
      <c r="P63" s="389" t="s">
        <v>283</v>
      </c>
      <c r="Q63" s="389" t="s">
        <v>282</v>
      </c>
      <c r="R63" s="389" t="s">
        <v>282</v>
      </c>
      <c r="S63" s="389" t="s">
        <v>284</v>
      </c>
      <c r="T63" s="389" t="s">
        <v>282</v>
      </c>
      <c r="U63" s="389" t="s">
        <v>29</v>
      </c>
      <c r="V63" s="389" t="s">
        <v>283</v>
      </c>
      <c r="W63" s="389" t="s">
        <v>283</v>
      </c>
      <c r="X63" s="389" t="s">
        <v>282</v>
      </c>
      <c r="Y63" s="389" t="s">
        <v>282</v>
      </c>
      <c r="Z63" s="389" t="s">
        <v>284</v>
      </c>
      <c r="AA63" s="389" t="s">
        <v>282</v>
      </c>
      <c r="AB63" s="389" t="s">
        <v>29</v>
      </c>
      <c r="AC63" s="389" t="s">
        <v>283</v>
      </c>
      <c r="AD63" s="389" t="s">
        <v>283</v>
      </c>
      <c r="AE63" s="389" t="s">
        <v>282</v>
      </c>
      <c r="AF63" s="389" t="s">
        <v>282</v>
      </c>
      <c r="AG63" s="389" t="s">
        <v>284</v>
      </c>
      <c r="AH63" s="389" t="s">
        <v>282</v>
      </c>
      <c r="AI63" s="389" t="s">
        <v>29</v>
      </c>
      <c r="AJ63" s="388"/>
      <c r="AK63" s="388"/>
      <c r="AL63" s="388"/>
      <c r="AM63" s="390"/>
    </row>
    <row r="64" customFormat="false" ht="13.8" hidden="false" customHeight="false" outlineLevel="0" collapsed="false">
      <c r="A64" s="447" t="n">
        <v>150819</v>
      </c>
      <c r="B64" s="455" t="s">
        <v>348</v>
      </c>
      <c r="C64" s="439" t="n">
        <v>1061983</v>
      </c>
      <c r="D64" s="412" t="s">
        <v>300</v>
      </c>
      <c r="E64" s="412" t="s">
        <v>334</v>
      </c>
      <c r="F64" s="407"/>
      <c r="G64" s="404"/>
      <c r="H64" s="395" t="s">
        <v>40</v>
      </c>
      <c r="I64" s="395"/>
      <c r="J64" s="396" t="s">
        <v>40</v>
      </c>
      <c r="K64" s="397" t="s">
        <v>294</v>
      </c>
      <c r="L64" s="398"/>
      <c r="M64" s="395" t="s">
        <v>40</v>
      </c>
      <c r="N64" s="395" t="s">
        <v>40</v>
      </c>
      <c r="O64" s="395"/>
      <c r="P64" s="395" t="s">
        <v>40</v>
      </c>
      <c r="Q64" s="396"/>
      <c r="R64" s="397" t="s">
        <v>40</v>
      </c>
      <c r="S64" s="398"/>
      <c r="T64" s="395"/>
      <c r="U64" s="395"/>
      <c r="V64" s="395"/>
      <c r="W64" s="395"/>
      <c r="X64" s="396"/>
      <c r="Y64" s="424" t="s">
        <v>40</v>
      </c>
      <c r="Z64" s="399"/>
      <c r="AA64" s="395" t="s">
        <v>40</v>
      </c>
      <c r="AB64" s="395" t="s">
        <v>40</v>
      </c>
      <c r="AC64" s="395" t="s">
        <v>40</v>
      </c>
      <c r="AD64" s="395"/>
      <c r="AE64" s="396"/>
      <c r="AF64" s="397"/>
      <c r="AG64" s="417" t="s">
        <v>40</v>
      </c>
      <c r="AH64" s="404" t="s">
        <v>40</v>
      </c>
      <c r="AI64" s="404"/>
      <c r="AJ64" s="400" t="n">
        <v>132</v>
      </c>
      <c r="AK64" s="401" t="n">
        <f aca="false">COUNTIF(E64:AJ64,"T")*6+COUNTIF(E64:AJ64,"P")*12+COUNTIF(E64:AJ64,"M")*6+COUNTIF(E64:AJ64,"NA")*6+COUNTIF(E64:AJ64,"N")*12+COUNTIF(E64:AJ64,"TNA")*12+COUNTIF(E64:AJ64,"PNB")*18+COUNTIF(E64:AJ64,"MN")*18+COUNTIF(E64:AJ64,"PNA")*18+COUNTIF(E64:AJ64,"TN")*18+COUNTIF(E64:AJ64,"NB")*6+COUNTIF(E64:AJ64,"AF")*6+COUNTIF(E64:AJ64,"AE")*12</f>
        <v>150</v>
      </c>
      <c r="AL64" s="402" t="n">
        <f aca="false">SUM(AK64-132)</f>
        <v>18</v>
      </c>
      <c r="AM64" s="390"/>
    </row>
    <row r="65" customFormat="false" ht="13.8" hidden="false" customHeight="false" outlineLevel="0" collapsed="false">
      <c r="A65" s="408" t="n">
        <v>150916</v>
      </c>
      <c r="B65" s="456" t="s">
        <v>349</v>
      </c>
      <c r="C65" s="412" t="n">
        <v>613248</v>
      </c>
      <c r="D65" s="412" t="s">
        <v>302</v>
      </c>
      <c r="E65" s="412" t="s">
        <v>334</v>
      </c>
      <c r="F65" s="413"/>
      <c r="G65" s="404" t="s">
        <v>40</v>
      </c>
      <c r="H65" s="395" t="s">
        <v>40</v>
      </c>
      <c r="I65" s="395"/>
      <c r="J65" s="396" t="s">
        <v>40</v>
      </c>
      <c r="K65" s="397"/>
      <c r="L65" s="398"/>
      <c r="M65" s="395" t="s">
        <v>40</v>
      </c>
      <c r="N65" s="395"/>
      <c r="O65" s="395"/>
      <c r="P65" s="395" t="s">
        <v>40</v>
      </c>
      <c r="Q65" s="396" t="s">
        <v>40</v>
      </c>
      <c r="R65" s="397"/>
      <c r="S65" s="398" t="s">
        <v>40</v>
      </c>
      <c r="T65" s="395"/>
      <c r="U65" s="395"/>
      <c r="V65" s="395" t="s">
        <v>40</v>
      </c>
      <c r="W65" s="395"/>
      <c r="X65" s="396"/>
      <c r="Y65" s="424"/>
      <c r="Z65" s="399"/>
      <c r="AA65" s="395"/>
      <c r="AB65" s="395" t="s">
        <v>40</v>
      </c>
      <c r="AC65" s="395"/>
      <c r="AD65" s="395" t="s">
        <v>40</v>
      </c>
      <c r="AE65" s="396" t="s">
        <v>40</v>
      </c>
      <c r="AF65" s="397"/>
      <c r="AG65" s="417"/>
      <c r="AH65" s="404" t="s">
        <v>40</v>
      </c>
      <c r="AI65" s="408"/>
      <c r="AJ65" s="400" t="n">
        <v>132</v>
      </c>
      <c r="AK65" s="401" t="n">
        <f aca="false">COUNTIF(E65:AJ65,"T")*6+COUNTIF(E65:AJ65,"P")*12+COUNTIF(E65:AJ65,"M")*6+COUNTIF(E65:AJ65,"NA")*6+COUNTIF(E65:AJ65,"N")*12+COUNTIF(E65:AJ65,"TNA")*12+COUNTIF(E65:AJ65,"PNB")*18+COUNTIF(E65:AJ65,"MN")*18+COUNTIF(E65:AJ65,"PNA")*18+COUNTIF(E65:AJ65,"TN")*18+COUNTIF(E65:AJ65,"NB")*6+COUNTIF(E65:AJ65,"AF")*6+COUNTIF(E65:AJ65,"AE")*12</f>
        <v>144</v>
      </c>
      <c r="AL65" s="402" t="n">
        <f aca="false">SUM(AK65-132)</f>
        <v>12</v>
      </c>
      <c r="AM65" s="390"/>
    </row>
    <row r="66" customFormat="false" ht="13.8" hidden="false" customHeight="false" outlineLevel="0" collapsed="false">
      <c r="A66" s="408" t="n">
        <v>142760</v>
      </c>
      <c r="B66" s="456" t="s">
        <v>350</v>
      </c>
      <c r="C66" s="412" t="n">
        <v>902939</v>
      </c>
      <c r="D66" s="412" t="s">
        <v>304</v>
      </c>
      <c r="E66" s="412" t="s">
        <v>334</v>
      </c>
      <c r="F66" s="407"/>
      <c r="G66" s="404"/>
      <c r="H66" s="395"/>
      <c r="I66" s="395"/>
      <c r="J66" s="396" t="s">
        <v>40</v>
      </c>
      <c r="K66" s="397" t="s">
        <v>18</v>
      </c>
      <c r="L66" s="398" t="s">
        <v>294</v>
      </c>
      <c r="M66" s="395" t="s">
        <v>339</v>
      </c>
      <c r="N66" s="395" t="s">
        <v>294</v>
      </c>
      <c r="O66" s="395" t="s">
        <v>18</v>
      </c>
      <c r="P66" s="395" t="s">
        <v>40</v>
      </c>
      <c r="Q66" s="396" t="s">
        <v>40</v>
      </c>
      <c r="R66" s="397"/>
      <c r="S66" s="398"/>
      <c r="T66" s="395" t="s">
        <v>294</v>
      </c>
      <c r="U66" s="395"/>
      <c r="V66" s="395" t="s">
        <v>40</v>
      </c>
      <c r="W66" s="395"/>
      <c r="X66" s="396"/>
      <c r="Y66" s="424"/>
      <c r="Z66" s="399"/>
      <c r="AA66" s="395"/>
      <c r="AB66" s="395" t="s">
        <v>40</v>
      </c>
      <c r="AC66" s="395"/>
      <c r="AD66" s="395"/>
      <c r="AE66" s="396"/>
      <c r="AF66" s="397" t="s">
        <v>288</v>
      </c>
      <c r="AG66" s="417"/>
      <c r="AH66" s="404" t="s">
        <v>294</v>
      </c>
      <c r="AI66" s="404" t="s">
        <v>339</v>
      </c>
      <c r="AJ66" s="400" t="n">
        <v>132</v>
      </c>
      <c r="AK66" s="401" t="n">
        <f aca="false">COUNTIF(E66:AJ66,"T")*6+COUNTIF(E66:AJ66,"P")*12+COUNTIF(E66:AJ66,"M")*6+COUNTIF(E66:AJ66,"NA")*6+COUNTIF(E66:AJ66,"N")*12+COUNTIF(E66:AJ66,"TNA")*12+COUNTIF(E66:AJ66,"PNB")*18+COUNTIF(E66:AJ66,"MN")*18+COUNTIF(E66:AJ66,"PNA")*18+COUNTIF(E66:AJ66,"TN")*18+COUNTIF(E66:AJ66,"NB")*6+COUNTIF(E66:AJ66,"AF")*6+COUNTIF(E66:AJ66,"AE")*12</f>
        <v>120</v>
      </c>
      <c r="AL66" s="402" t="n">
        <f aca="false">SUM(AK66-132)</f>
        <v>-12</v>
      </c>
      <c r="AM66" s="390"/>
    </row>
    <row r="67" customFormat="false" ht="13.8" hidden="false" customHeight="false" outlineLevel="0" collapsed="false">
      <c r="A67" s="408" t="n">
        <v>151491</v>
      </c>
      <c r="B67" s="456" t="s">
        <v>351</v>
      </c>
      <c r="C67" s="412" t="n">
        <v>471788</v>
      </c>
      <c r="D67" s="412" t="s">
        <v>306</v>
      </c>
      <c r="E67" s="412" t="s">
        <v>334</v>
      </c>
      <c r="F67" s="404"/>
      <c r="G67" s="404" t="s">
        <v>40</v>
      </c>
      <c r="H67" s="395"/>
      <c r="I67" s="395" t="s">
        <v>40</v>
      </c>
      <c r="J67" s="396"/>
      <c r="K67" s="397" t="s">
        <v>40</v>
      </c>
      <c r="L67" s="398"/>
      <c r="M67" s="398" t="s">
        <v>352</v>
      </c>
      <c r="N67" s="398"/>
      <c r="O67" s="398"/>
      <c r="P67" s="398"/>
      <c r="Q67" s="398"/>
      <c r="R67" s="398"/>
      <c r="S67" s="398"/>
      <c r="T67" s="398"/>
      <c r="U67" s="398"/>
      <c r="V67" s="398"/>
      <c r="W67" s="395" t="s">
        <v>40</v>
      </c>
      <c r="X67" s="396"/>
      <c r="Y67" s="424" t="s">
        <v>40</v>
      </c>
      <c r="Z67" s="399"/>
      <c r="AA67" s="395"/>
      <c r="AB67" s="395"/>
      <c r="AC67" s="395"/>
      <c r="AD67" s="395"/>
      <c r="AE67" s="396" t="s">
        <v>40</v>
      </c>
      <c r="AF67" s="397"/>
      <c r="AG67" s="417" t="s">
        <v>40</v>
      </c>
      <c r="AH67" s="404" t="s">
        <v>40</v>
      </c>
      <c r="AI67" s="404"/>
      <c r="AJ67" s="400" t="n">
        <v>84</v>
      </c>
      <c r="AK67" s="401" t="n">
        <f aca="false">COUNTIF(E67:AJ67,"T")*6+COUNTIF(E67:AJ67,"P")*12+COUNTIF(E67:AJ67,"M")*6+COUNTIF(E67:AJ67,"NA")*6+COUNTIF(E67:AJ67,"N")*12+COUNTIF(E67:AJ67,"TNA")*12+COUNTIF(E67:AJ67,"PNB")*18+COUNTIF(E67:AJ67,"MN")*18+COUNTIF(E67:AJ67,"PNA")*18+COUNTIF(E67:AJ67,"TN")*18+COUNTIF(E67:AJ67,"NB")*6+COUNTIF(E67:AJ67,"AF")*6+COUNTIF(E67:AJ67,"AE")*12</f>
        <v>96</v>
      </c>
      <c r="AL67" s="402" t="n">
        <f aca="false">SUM(AK67-84)</f>
        <v>12</v>
      </c>
      <c r="AM67" s="390"/>
    </row>
    <row r="68" customFormat="false" ht="13.8" hidden="false" customHeight="false" outlineLevel="0" collapsed="false">
      <c r="A68" s="408" t="n">
        <v>142611</v>
      </c>
      <c r="B68" s="457" t="s">
        <v>353</v>
      </c>
      <c r="C68" s="412" t="n">
        <v>889182</v>
      </c>
      <c r="D68" s="412" t="s">
        <v>310</v>
      </c>
      <c r="E68" s="412" t="s">
        <v>334</v>
      </c>
      <c r="F68" s="404" t="s">
        <v>354</v>
      </c>
      <c r="G68" s="404" t="s">
        <v>40</v>
      </c>
      <c r="H68" s="395"/>
      <c r="I68" s="395" t="s">
        <v>18</v>
      </c>
      <c r="J68" s="396" t="s">
        <v>40</v>
      </c>
      <c r="K68" s="397"/>
      <c r="L68" s="398"/>
      <c r="M68" s="395" t="s">
        <v>40</v>
      </c>
      <c r="N68" s="395" t="s">
        <v>40</v>
      </c>
      <c r="O68" s="395"/>
      <c r="P68" s="395"/>
      <c r="Q68" s="396"/>
      <c r="R68" s="397" t="s">
        <v>40</v>
      </c>
      <c r="S68" s="398" t="s">
        <v>40</v>
      </c>
      <c r="T68" s="395"/>
      <c r="U68" s="395" t="s">
        <v>40</v>
      </c>
      <c r="V68" s="395"/>
      <c r="W68" s="395"/>
      <c r="X68" s="396"/>
      <c r="Y68" s="424" t="s">
        <v>40</v>
      </c>
      <c r="Z68" s="399" t="s">
        <v>40</v>
      </c>
      <c r="AA68" s="395"/>
      <c r="AB68" s="395" t="s">
        <v>40</v>
      </c>
      <c r="AC68" s="395" t="s">
        <v>294</v>
      </c>
      <c r="AD68" s="395"/>
      <c r="AE68" s="396" t="s">
        <v>294</v>
      </c>
      <c r="AF68" s="397" t="s">
        <v>40</v>
      </c>
      <c r="AG68" s="417"/>
      <c r="AH68" s="404" t="s">
        <v>294</v>
      </c>
      <c r="AI68" s="404" t="s">
        <v>40</v>
      </c>
      <c r="AJ68" s="400" t="n">
        <v>132</v>
      </c>
      <c r="AK68" s="401" t="n">
        <f aca="false">COUNTIF(E68:AJ68,"T")*6+COUNTIF(E68:AJ68,"P")*12+COUNTIF(E68:AJ68,"M")*6+COUNTIF(E68:AJ68,"NA")*6+COUNTIF(E68:AJ68,"N")*12+COUNTIF(E68:AJ68,"TNA")*12+COUNTIF(E68:AJ68,"PNB")*18+COUNTIF(E68:AJ68,"MN")*18+COUNTIF(E68:AJ68,"PNA")*18+COUNTIF(E68:AJ68,"TN")*18+COUNTIF(E68:AJ68,"NB")*6+COUNTIF(E68:AJ68,"AF")*6+COUNTIF(E68:AJ68,"AE")*12</f>
        <v>192</v>
      </c>
      <c r="AL68" s="402" t="n">
        <f aca="false">SUM(AK68-132)</f>
        <v>60</v>
      </c>
      <c r="AM68" s="390"/>
    </row>
    <row r="69" customFormat="false" ht="13.8" hidden="false" customHeight="false" outlineLevel="0" collapsed="false">
      <c r="A69" s="408" t="n">
        <v>142654</v>
      </c>
      <c r="B69" s="456" t="s">
        <v>355</v>
      </c>
      <c r="C69" s="412" t="n">
        <v>684861</v>
      </c>
      <c r="D69" s="412" t="s">
        <v>314</v>
      </c>
      <c r="E69" s="412" t="s">
        <v>334</v>
      </c>
      <c r="F69" s="404"/>
      <c r="G69" s="404" t="s">
        <v>40</v>
      </c>
      <c r="H69" s="395" t="s">
        <v>18</v>
      </c>
      <c r="I69" s="395"/>
      <c r="J69" s="396" t="s">
        <v>40</v>
      </c>
      <c r="K69" s="397" t="s">
        <v>40</v>
      </c>
      <c r="L69" s="398"/>
      <c r="M69" s="395" t="s">
        <v>40</v>
      </c>
      <c r="N69" s="395" t="s">
        <v>40</v>
      </c>
      <c r="O69" s="395"/>
      <c r="P69" s="395" t="s">
        <v>40</v>
      </c>
      <c r="Q69" s="396"/>
      <c r="R69" s="397"/>
      <c r="S69" s="398"/>
      <c r="T69" s="395"/>
      <c r="U69" s="395"/>
      <c r="V69" s="395" t="s">
        <v>40</v>
      </c>
      <c r="W69" s="395" t="s">
        <v>40</v>
      </c>
      <c r="X69" s="396" t="s">
        <v>339</v>
      </c>
      <c r="Y69" s="424" t="s">
        <v>40</v>
      </c>
      <c r="Z69" s="399" t="s">
        <v>40</v>
      </c>
      <c r="AA69" s="395"/>
      <c r="AB69" s="395" t="s">
        <v>18</v>
      </c>
      <c r="AC69" s="395" t="s">
        <v>18</v>
      </c>
      <c r="AD69" s="395" t="s">
        <v>40</v>
      </c>
      <c r="AE69" s="396" t="s">
        <v>40</v>
      </c>
      <c r="AF69" s="397" t="s">
        <v>356</v>
      </c>
      <c r="AG69" s="417"/>
      <c r="AH69" s="404" t="s">
        <v>40</v>
      </c>
      <c r="AI69" s="404"/>
      <c r="AJ69" s="400" t="n">
        <v>132</v>
      </c>
      <c r="AK69" s="401" t="n">
        <f aca="false">COUNTIF(E69:AJ69,"T")*6+COUNTIF(E69:AJ69,"P")*12+COUNTIF(E69:AJ69,"M")*6+COUNTIF(E69:AJ69,"NA")*6+COUNTIF(E69:AJ69,"N")*12+COUNTIF(E69:AJ69,"TNA")*12+COUNTIF(E69:AJ69,"PNB")*18+COUNTIF(E69:AJ69,"MN")*18+COUNTIF(E69:AJ69,"PNA")*18+COUNTIF(E69:AJ69,"TN")*18+COUNTIF(E69:AJ69,"NB")*6+COUNTIF(E69:AJ69,"AF")*6+COUNTIF(E69:AJ69,"AE")*12</f>
        <v>216</v>
      </c>
      <c r="AL69" s="402" t="n">
        <f aca="false">SUM(AK69-132)</f>
        <v>84</v>
      </c>
      <c r="AM69" s="390"/>
    </row>
    <row r="70" customFormat="false" ht="13.8" hidden="false" customHeight="false" outlineLevel="0" collapsed="false">
      <c r="A70" s="392"/>
      <c r="B70" s="458" t="s">
        <v>299</v>
      </c>
      <c r="C70" s="394"/>
      <c r="D70" s="394" t="s">
        <v>316</v>
      </c>
      <c r="E70" s="412" t="s">
        <v>334</v>
      </c>
      <c r="F70" s="408"/>
      <c r="G70" s="404"/>
      <c r="H70" s="404"/>
      <c r="I70" s="404"/>
      <c r="J70" s="408"/>
      <c r="K70" s="405"/>
      <c r="L70" s="417"/>
      <c r="M70" s="404"/>
      <c r="N70" s="404"/>
      <c r="O70" s="404"/>
      <c r="P70" s="404"/>
      <c r="Q70" s="408"/>
      <c r="R70" s="405"/>
      <c r="S70" s="417"/>
      <c r="T70" s="404"/>
      <c r="U70" s="404"/>
      <c r="V70" s="404"/>
      <c r="W70" s="404"/>
      <c r="X70" s="408"/>
      <c r="Y70" s="459"/>
      <c r="Z70" s="419"/>
      <c r="AA70" s="404"/>
      <c r="AB70" s="404"/>
      <c r="AC70" s="404"/>
      <c r="AD70" s="404"/>
      <c r="AE70" s="408"/>
      <c r="AF70" s="405"/>
      <c r="AG70" s="417"/>
      <c r="AH70" s="404"/>
      <c r="AI70" s="408"/>
      <c r="AJ70" s="460" t="n">
        <v>132</v>
      </c>
      <c r="AK70" s="461" t="n">
        <f aca="false">COUNTIF(E70:AJ70,"T")*6+COUNTIF(E70:AJ70,"P")*12+COUNTIF(E70:AJ70,"M")*6+COUNTIF(E70:AJ70,"NA")*6+COUNTIF(E70:AJ70,"N")*12+COUNTIF(E70:AJ70,"TNA")*12+COUNTIF(E70:AJ70,"PNB")*18+COUNTIF(E70:AJ70,"MN")*18+COUNTIF(E70:AJ70,"PNA")*18+COUNTIF(E70:AJ70,"TN")*18+COUNTIF(E70:AJ70,"NB")*6+COUNTIF(E70:AJ70,"AF")*6+COUNTIF(E70:AJ70,"AE")*12</f>
        <v>0</v>
      </c>
      <c r="AL70" s="460" t="n">
        <f aca="false">SUM(AK70-132)</f>
        <v>-132</v>
      </c>
      <c r="AM70" s="390"/>
    </row>
    <row r="71" customFormat="false" ht="13.8" hidden="false" customHeight="false" outlineLevel="0" collapsed="false">
      <c r="A71" s="408"/>
      <c r="B71" s="458"/>
      <c r="C71" s="429"/>
      <c r="D71" s="429"/>
      <c r="E71" s="429"/>
      <c r="F71" s="408"/>
      <c r="G71" s="404" t="n">
        <v>7</v>
      </c>
      <c r="H71" s="404"/>
      <c r="I71" s="408"/>
      <c r="J71" s="404" t="n">
        <v>7</v>
      </c>
      <c r="K71" s="417"/>
      <c r="L71" s="405"/>
      <c r="M71" s="404" t="n">
        <v>7</v>
      </c>
      <c r="N71" s="404"/>
      <c r="O71" s="404"/>
      <c r="P71" s="404" t="n">
        <v>7</v>
      </c>
      <c r="Q71" s="404"/>
      <c r="R71" s="417"/>
      <c r="S71" s="405" t="n">
        <v>7</v>
      </c>
      <c r="T71" s="408"/>
      <c r="U71" s="408"/>
      <c r="V71" s="408" t="n">
        <v>7</v>
      </c>
      <c r="W71" s="408"/>
      <c r="X71" s="408"/>
      <c r="Y71" s="459" t="n">
        <v>7</v>
      </c>
      <c r="Z71" s="459"/>
      <c r="AA71" s="408"/>
      <c r="AB71" s="408" t="n">
        <v>7</v>
      </c>
      <c r="AC71" s="408"/>
      <c r="AD71" s="404"/>
      <c r="AE71" s="404" t="n">
        <v>7</v>
      </c>
      <c r="AF71" s="417"/>
      <c r="AG71" s="417"/>
      <c r="AH71" s="404" t="n">
        <v>7</v>
      </c>
      <c r="AI71" s="404"/>
      <c r="AJ71" s="420"/>
      <c r="AK71" s="462"/>
      <c r="AL71" s="436"/>
    </row>
    <row r="72" customFormat="false" ht="13.8" hidden="false" customHeight="false" outlineLevel="0" collapsed="false">
      <c r="A72" s="408"/>
      <c r="B72" s="458" t="s">
        <v>357</v>
      </c>
      <c r="C72" s="429"/>
      <c r="D72" s="429"/>
      <c r="E72" s="429"/>
      <c r="F72" s="408"/>
      <c r="G72" s="404"/>
      <c r="H72" s="404"/>
      <c r="I72" s="408"/>
      <c r="J72" s="404"/>
      <c r="K72" s="417"/>
      <c r="L72" s="405" t="s">
        <v>339</v>
      </c>
      <c r="M72" s="404"/>
      <c r="N72" s="404"/>
      <c r="O72" s="404"/>
      <c r="P72" s="404"/>
      <c r="Q72" s="404"/>
      <c r="R72" s="417"/>
      <c r="S72" s="405"/>
      <c r="T72" s="408"/>
      <c r="U72" s="408"/>
      <c r="V72" s="408"/>
      <c r="W72" s="408"/>
      <c r="X72" s="408"/>
      <c r="Y72" s="459"/>
      <c r="Z72" s="459"/>
      <c r="AA72" s="408"/>
      <c r="AB72" s="408"/>
      <c r="AC72" s="408"/>
      <c r="AD72" s="404"/>
      <c r="AE72" s="404"/>
      <c r="AF72" s="417"/>
      <c r="AG72" s="417" t="s">
        <v>18</v>
      </c>
      <c r="AH72" s="404"/>
      <c r="AI72" s="404"/>
      <c r="AJ72" s="420"/>
      <c r="AK72" s="462"/>
      <c r="AL72" s="436"/>
    </row>
    <row r="73" customFormat="false" ht="13.8" hidden="false" customHeight="false" outlineLevel="0" collapsed="false">
      <c r="A73" s="408"/>
      <c r="B73" s="458" t="s">
        <v>358</v>
      </c>
      <c r="C73" s="429"/>
      <c r="D73" s="429"/>
      <c r="E73" s="429"/>
      <c r="F73" s="408"/>
      <c r="G73" s="404"/>
      <c r="H73" s="404" t="s">
        <v>29</v>
      </c>
      <c r="I73" s="408"/>
      <c r="J73" s="404"/>
      <c r="K73" s="417"/>
      <c r="L73" s="405"/>
      <c r="M73" s="404"/>
      <c r="N73" s="404"/>
      <c r="O73" s="404"/>
      <c r="P73" s="404"/>
      <c r="Q73" s="404"/>
      <c r="R73" s="417" t="s">
        <v>11</v>
      </c>
      <c r="S73" s="405"/>
      <c r="T73" s="408" t="s">
        <v>339</v>
      </c>
      <c r="U73" s="408"/>
      <c r="V73" s="408"/>
      <c r="W73" s="408"/>
      <c r="X73" s="408" t="s">
        <v>40</v>
      </c>
      <c r="Y73" s="459"/>
      <c r="Z73" s="459"/>
      <c r="AA73" s="408"/>
      <c r="AB73" s="408"/>
      <c r="AC73" s="408"/>
      <c r="AD73" s="404"/>
      <c r="AE73" s="404"/>
      <c r="AF73" s="417" t="s">
        <v>29</v>
      </c>
      <c r="AG73" s="417"/>
      <c r="AH73" s="404"/>
      <c r="AI73" s="404"/>
      <c r="AJ73" s="420"/>
      <c r="AK73" s="462"/>
      <c r="AL73" s="436"/>
    </row>
    <row r="74" customFormat="false" ht="13.8" hidden="false" customHeight="false" outlineLevel="0" collapsed="false">
      <c r="A74" s="408"/>
      <c r="B74" s="393"/>
      <c r="C74" s="429"/>
      <c r="D74" s="429"/>
      <c r="E74" s="429"/>
      <c r="F74" s="430"/>
      <c r="G74" s="404"/>
      <c r="H74" s="404"/>
      <c r="I74" s="430"/>
      <c r="J74" s="404"/>
      <c r="K74" s="417"/>
      <c r="L74" s="410"/>
      <c r="M74" s="404"/>
      <c r="N74" s="404"/>
      <c r="O74" s="404"/>
      <c r="P74" s="404"/>
      <c r="Q74" s="404"/>
      <c r="R74" s="417"/>
      <c r="S74" s="410"/>
      <c r="T74" s="430"/>
      <c r="U74" s="430"/>
      <c r="V74" s="430"/>
      <c r="W74" s="430"/>
      <c r="X74" s="430"/>
      <c r="Y74" s="433"/>
      <c r="Z74" s="433"/>
      <c r="AA74" s="430"/>
      <c r="AB74" s="430"/>
      <c r="AC74" s="430"/>
      <c r="AD74" s="404"/>
      <c r="AE74" s="404"/>
      <c r="AF74" s="417"/>
      <c r="AG74" s="417"/>
      <c r="AH74" s="404"/>
      <c r="AI74" s="404"/>
      <c r="AJ74" s="420"/>
      <c r="AK74" s="462"/>
      <c r="AL74" s="436"/>
    </row>
    <row r="75" customFormat="false" ht="13.8" hidden="false" customHeight="false" outlineLevel="0" collapsed="false">
      <c r="A75" s="408"/>
      <c r="B75" s="393"/>
      <c r="C75" s="429"/>
      <c r="D75" s="429"/>
      <c r="E75" s="429"/>
      <c r="F75" s="430"/>
      <c r="G75" s="404"/>
      <c r="H75" s="404"/>
      <c r="I75" s="430"/>
      <c r="J75" s="404"/>
      <c r="K75" s="417"/>
      <c r="L75" s="410"/>
      <c r="M75" s="404"/>
      <c r="N75" s="404"/>
      <c r="O75" s="404"/>
      <c r="P75" s="404"/>
      <c r="Q75" s="404"/>
      <c r="R75" s="417"/>
      <c r="S75" s="410"/>
      <c r="T75" s="430"/>
      <c r="U75" s="430"/>
      <c r="V75" s="430"/>
      <c r="W75" s="430"/>
      <c r="X75" s="430"/>
      <c r="Y75" s="433"/>
      <c r="Z75" s="433"/>
      <c r="AA75" s="430"/>
      <c r="AB75" s="430"/>
      <c r="AC75" s="430"/>
      <c r="AD75" s="404"/>
      <c r="AE75" s="404"/>
      <c r="AF75" s="417"/>
      <c r="AG75" s="417"/>
      <c r="AH75" s="404"/>
      <c r="AI75" s="404"/>
      <c r="AJ75" s="420"/>
      <c r="AK75" s="462"/>
      <c r="AL75" s="436"/>
    </row>
    <row r="77" customFormat="false" ht="13.8" hidden="false" customHeight="false" outlineLevel="0" collapsed="false"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3"/>
      <c r="S77" s="463"/>
      <c r="T77" s="463"/>
      <c r="U77" s="463"/>
      <c r="V77" s="463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</row>
  </sheetData>
  <mergeCells count="41">
    <mergeCell ref="A1:AM2"/>
    <mergeCell ref="E3:E4"/>
    <mergeCell ref="AJ3:AJ4"/>
    <mergeCell ref="AK3:AK4"/>
    <mergeCell ref="AL3:AL4"/>
    <mergeCell ref="T6:AH6"/>
    <mergeCell ref="E12:E13"/>
    <mergeCell ref="AJ12:AJ13"/>
    <mergeCell ref="AK12:AK13"/>
    <mergeCell ref="AL12:AL13"/>
    <mergeCell ref="F17:J17"/>
    <mergeCell ref="M17:Q17"/>
    <mergeCell ref="T17:X17"/>
    <mergeCell ref="AA17:AE17"/>
    <mergeCell ref="Y18:AI18"/>
    <mergeCell ref="E22:E23"/>
    <mergeCell ref="AJ22:AJ23"/>
    <mergeCell ref="AK22:AK23"/>
    <mergeCell ref="AL22:AL23"/>
    <mergeCell ref="F28:J28"/>
    <mergeCell ref="M28:Q28"/>
    <mergeCell ref="T28:X28"/>
    <mergeCell ref="AA28:AE28"/>
    <mergeCell ref="E32:E33"/>
    <mergeCell ref="AJ32:AJ33"/>
    <mergeCell ref="AK32:AK33"/>
    <mergeCell ref="AL32:AL33"/>
    <mergeCell ref="E42:E43"/>
    <mergeCell ref="AJ42:AJ43"/>
    <mergeCell ref="AK42:AK43"/>
    <mergeCell ref="AL42:AL43"/>
    <mergeCell ref="E52:E53"/>
    <mergeCell ref="AJ52:AJ53"/>
    <mergeCell ref="AK52:AK53"/>
    <mergeCell ref="AL52:AL53"/>
    <mergeCell ref="E62:E63"/>
    <mergeCell ref="AJ62:AJ63"/>
    <mergeCell ref="AK62:AK63"/>
    <mergeCell ref="AL62:AL63"/>
    <mergeCell ref="M67:V67"/>
    <mergeCell ref="E77:AJ7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7.46"/>
    <col collapsed="false" customWidth="true" hidden="false" outlineLevel="0" max="3" min="3" style="0" width="8.93"/>
    <col collapsed="false" customWidth="true" hidden="false" outlineLevel="0" max="4" min="4" style="0" width="9.21"/>
    <col collapsed="false" customWidth="true" hidden="false" outlineLevel="0" max="38" min="5" style="0" width="4.4"/>
  </cols>
  <sheetData>
    <row r="1" customFormat="false" ht="12.8" hidden="false" customHeight="true" outlineLevel="0" collapsed="false">
      <c r="A1" s="385" t="s">
        <v>359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</row>
    <row r="2" customFormat="false" ht="15" hidden="false" customHeight="true" outlineLevel="0" collapsed="false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</row>
    <row r="3" customFormat="false" ht="13.8" hidden="false" customHeight="false" outlineLevel="0" collapsed="false">
      <c r="A3" s="386" t="s">
        <v>278</v>
      </c>
      <c r="B3" s="387" t="s">
        <v>273</v>
      </c>
      <c r="C3" s="386" t="s">
        <v>274</v>
      </c>
      <c r="D3" s="388" t="s">
        <v>275</v>
      </c>
      <c r="E3" s="388" t="n">
        <v>1</v>
      </c>
      <c r="F3" s="388" t="n">
        <v>2</v>
      </c>
      <c r="G3" s="388" t="n">
        <v>3</v>
      </c>
      <c r="H3" s="388" t="n">
        <v>4</v>
      </c>
      <c r="I3" s="388" t="n">
        <v>5</v>
      </c>
      <c r="J3" s="388" t="n">
        <v>6</v>
      </c>
      <c r="K3" s="388" t="n">
        <v>7</v>
      </c>
      <c r="L3" s="388" t="n">
        <v>8</v>
      </c>
      <c r="M3" s="388" t="n">
        <v>9</v>
      </c>
      <c r="N3" s="388" t="n">
        <v>10</v>
      </c>
      <c r="O3" s="388" t="n">
        <v>11</v>
      </c>
      <c r="P3" s="388" t="n">
        <v>12</v>
      </c>
      <c r="Q3" s="388" t="n">
        <v>13</v>
      </c>
      <c r="R3" s="388" t="n">
        <v>14</v>
      </c>
      <c r="S3" s="388" t="n">
        <v>15</v>
      </c>
      <c r="T3" s="388" t="n">
        <v>16</v>
      </c>
      <c r="U3" s="388" t="n">
        <v>17</v>
      </c>
      <c r="V3" s="388" t="n">
        <v>18</v>
      </c>
      <c r="W3" s="388" t="n">
        <v>19</v>
      </c>
      <c r="X3" s="388" t="n">
        <v>20</v>
      </c>
      <c r="Y3" s="388" t="n">
        <v>21</v>
      </c>
      <c r="Z3" s="388" t="n">
        <v>22</v>
      </c>
      <c r="AA3" s="389" t="n">
        <v>23</v>
      </c>
      <c r="AB3" s="389" t="n">
        <v>24</v>
      </c>
      <c r="AC3" s="389" t="n">
        <v>25</v>
      </c>
      <c r="AD3" s="389" t="n">
        <v>26</v>
      </c>
      <c r="AE3" s="389" t="n">
        <v>27</v>
      </c>
      <c r="AF3" s="389" t="n">
        <v>28</v>
      </c>
      <c r="AG3" s="389" t="n">
        <v>29</v>
      </c>
      <c r="AH3" s="389" t="n">
        <v>30</v>
      </c>
      <c r="AI3" s="388" t="s">
        <v>234</v>
      </c>
      <c r="AJ3" s="388" t="s">
        <v>276</v>
      </c>
      <c r="AK3" s="388" t="s">
        <v>277</v>
      </c>
      <c r="AL3" s="390"/>
    </row>
    <row r="4" customFormat="false" ht="13.8" hidden="false" customHeight="false" outlineLevel="0" collapsed="false">
      <c r="A4" s="420"/>
      <c r="B4" s="391" t="s">
        <v>360</v>
      </c>
      <c r="C4" s="388" t="s">
        <v>281</v>
      </c>
      <c r="D4" s="388"/>
      <c r="E4" s="389" t="s">
        <v>282</v>
      </c>
      <c r="F4" s="389" t="s">
        <v>29</v>
      </c>
      <c r="G4" s="389" t="s">
        <v>283</v>
      </c>
      <c r="H4" s="389" t="s">
        <v>283</v>
      </c>
      <c r="I4" s="389" t="s">
        <v>282</v>
      </c>
      <c r="J4" s="389" t="s">
        <v>282</v>
      </c>
      <c r="K4" s="389" t="s">
        <v>284</v>
      </c>
      <c r="L4" s="389" t="s">
        <v>282</v>
      </c>
      <c r="M4" s="389" t="s">
        <v>29</v>
      </c>
      <c r="N4" s="389" t="s">
        <v>283</v>
      </c>
      <c r="O4" s="389" t="s">
        <v>283</v>
      </c>
      <c r="P4" s="389" t="s">
        <v>282</v>
      </c>
      <c r="Q4" s="389" t="s">
        <v>282</v>
      </c>
      <c r="R4" s="389" t="s">
        <v>284</v>
      </c>
      <c r="S4" s="389" t="s">
        <v>282</v>
      </c>
      <c r="T4" s="389" t="s">
        <v>29</v>
      </c>
      <c r="U4" s="389" t="s">
        <v>283</v>
      </c>
      <c r="V4" s="389" t="s">
        <v>283</v>
      </c>
      <c r="W4" s="389" t="s">
        <v>282</v>
      </c>
      <c r="X4" s="389" t="s">
        <v>282</v>
      </c>
      <c r="Y4" s="389" t="s">
        <v>284</v>
      </c>
      <c r="Z4" s="389" t="s">
        <v>282</v>
      </c>
      <c r="AA4" s="389" t="s">
        <v>29</v>
      </c>
      <c r="AB4" s="389" t="s">
        <v>283</v>
      </c>
      <c r="AC4" s="389" t="s">
        <v>283</v>
      </c>
      <c r="AD4" s="389" t="s">
        <v>282</v>
      </c>
      <c r="AE4" s="389" t="s">
        <v>282</v>
      </c>
      <c r="AF4" s="389" t="s">
        <v>284</v>
      </c>
      <c r="AG4" s="389" t="s">
        <v>282</v>
      </c>
      <c r="AH4" s="389" t="s">
        <v>29</v>
      </c>
      <c r="AI4" s="388"/>
      <c r="AJ4" s="388"/>
      <c r="AK4" s="388"/>
      <c r="AL4" s="390"/>
    </row>
    <row r="5" customFormat="false" ht="13.8" hidden="false" customHeight="false" outlineLevel="0" collapsed="false">
      <c r="A5" s="464" t="n">
        <v>143111</v>
      </c>
      <c r="B5" s="393" t="s">
        <v>361</v>
      </c>
      <c r="C5" s="394" t="s">
        <v>362</v>
      </c>
      <c r="D5" s="403" t="s">
        <v>363</v>
      </c>
      <c r="E5" s="404" t="s">
        <v>11</v>
      </c>
      <c r="F5" s="404" t="s">
        <v>11</v>
      </c>
      <c r="G5" s="465" t="s">
        <v>288</v>
      </c>
      <c r="H5" s="395" t="s">
        <v>11</v>
      </c>
      <c r="I5" s="395" t="s">
        <v>11</v>
      </c>
      <c r="J5" s="398"/>
      <c r="K5" s="398"/>
      <c r="L5" s="395" t="s">
        <v>11</v>
      </c>
      <c r="M5" s="395" t="s">
        <v>11</v>
      </c>
      <c r="N5" s="395" t="s">
        <v>11</v>
      </c>
      <c r="O5" s="395" t="s">
        <v>11</v>
      </c>
      <c r="P5" s="395" t="s">
        <v>11</v>
      </c>
      <c r="Q5" s="398"/>
      <c r="R5" s="398"/>
      <c r="S5" s="465" t="s">
        <v>288</v>
      </c>
      <c r="T5" s="465" t="s">
        <v>288</v>
      </c>
      <c r="U5" s="395" t="s">
        <v>11</v>
      </c>
      <c r="V5" s="395" t="s">
        <v>11</v>
      </c>
      <c r="W5" s="395" t="s">
        <v>11</v>
      </c>
      <c r="X5" s="399"/>
      <c r="Y5" s="399"/>
      <c r="Z5" s="395" t="s">
        <v>11</v>
      </c>
      <c r="AA5" s="395" t="s">
        <v>11</v>
      </c>
      <c r="AB5" s="395" t="s">
        <v>11</v>
      </c>
      <c r="AC5" s="395" t="s">
        <v>11</v>
      </c>
      <c r="AD5" s="395" t="s">
        <v>11</v>
      </c>
      <c r="AE5" s="398"/>
      <c r="AF5" s="417"/>
      <c r="AG5" s="404" t="s">
        <v>11</v>
      </c>
      <c r="AH5" s="404" t="s">
        <v>11</v>
      </c>
      <c r="AI5" s="400" t="n">
        <v>132</v>
      </c>
      <c r="AJ5" s="401" t="n">
        <f aca="false">COUNTIF(D5:AI5,"T")*6+COUNTIF(D5:AI5,"P")*12+COUNTIF(D5:AI5,"M")*6+COUNTIF(D5:AI5,"NA")*6+COUNTIF(D5:AI5,"N")*12+COUNTIF(D5:AI5,"TNA")*12+COUNTIF(D5:AI5,"PNB")*18+COUNTIF(D5:AI5,"MN")*18+COUNTIF(D5:AI5,"PNA")*18+COUNTIF(D5:AI5,"TN")*18+COUNTIF(D5:AI5,"NB")*6+COUNTIF(D5:AI5,"AF")*6+COUNTIF(D5:AI5,"AE")*12</f>
        <v>114</v>
      </c>
      <c r="AK5" s="402" t="n">
        <f aca="false">SUM(AJ5-132)</f>
        <v>-18</v>
      </c>
      <c r="AL5" s="390"/>
    </row>
    <row r="6" customFormat="false" ht="13.8" hidden="false" customHeight="false" outlineLevel="0" collapsed="false">
      <c r="A6" s="392" t="n">
        <v>142905</v>
      </c>
      <c r="B6" s="393" t="s">
        <v>364</v>
      </c>
      <c r="C6" s="394" t="s">
        <v>365</v>
      </c>
      <c r="D6" s="394" t="s">
        <v>287</v>
      </c>
      <c r="E6" s="416"/>
      <c r="F6" s="404"/>
      <c r="G6" s="395" t="s">
        <v>18</v>
      </c>
      <c r="H6" s="395"/>
      <c r="I6" s="395" t="s">
        <v>18</v>
      </c>
      <c r="J6" s="398" t="s">
        <v>18</v>
      </c>
      <c r="K6" s="398"/>
      <c r="L6" s="395"/>
      <c r="M6" s="395" t="s">
        <v>18</v>
      </c>
      <c r="N6" s="395"/>
      <c r="O6" s="395" t="s">
        <v>18</v>
      </c>
      <c r="P6" s="395"/>
      <c r="Q6" s="398"/>
      <c r="R6" s="398"/>
      <c r="S6" s="395" t="s">
        <v>18</v>
      </c>
      <c r="T6" s="395"/>
      <c r="U6" s="395" t="s">
        <v>18</v>
      </c>
      <c r="V6" s="395" t="s">
        <v>18</v>
      </c>
      <c r="W6" s="395"/>
      <c r="X6" s="399"/>
      <c r="Y6" s="399" t="s">
        <v>18</v>
      </c>
      <c r="Z6" s="395"/>
      <c r="AA6" s="395"/>
      <c r="AB6" s="466" t="s">
        <v>288</v>
      </c>
      <c r="AC6" s="466"/>
      <c r="AD6" s="466"/>
      <c r="AE6" s="466" t="s">
        <v>288</v>
      </c>
      <c r="AF6" s="417"/>
      <c r="AG6" s="404" t="s">
        <v>18</v>
      </c>
      <c r="AH6" s="404" t="s">
        <v>18</v>
      </c>
      <c r="AI6" s="400" t="n">
        <v>132</v>
      </c>
      <c r="AJ6" s="401" t="n">
        <f aca="false">COUNTIF(D6:AI6,"T")*6+COUNTIF(D6:AI6,"P")*12+COUNTIF(D6:AI6,"M")*6+COUNTIF(D6:AI6,"NA")*6+COUNTIF(D6:AI6,"N")*12+COUNTIF(D6:AI6,"TNA")*12+COUNTIF(D6:AI6,"PNB")*18+COUNTIF(D6:AI6,"MN")*18+COUNTIF(D6:AI6,"PNA")*18+COUNTIF(D6:AI6,"TN")*18+COUNTIF(D6:AI6,"NB")*6+COUNTIF(D6:AI6,"AF")*6+COUNTIF(D6:AI6,"AE")*12</f>
        <v>132</v>
      </c>
      <c r="AK6" s="402" t="n">
        <f aca="false">SUM(AJ6-132)</f>
        <v>0</v>
      </c>
      <c r="AL6" s="390"/>
    </row>
    <row r="7" customFormat="false" ht="13.8" hidden="false" customHeight="false" outlineLevel="0" collapsed="false">
      <c r="A7" s="392" t="n">
        <v>143138</v>
      </c>
      <c r="B7" s="393" t="s">
        <v>366</v>
      </c>
      <c r="C7" s="394" t="s">
        <v>367</v>
      </c>
      <c r="D7" s="394" t="s">
        <v>287</v>
      </c>
      <c r="E7" s="413"/>
      <c r="F7" s="404"/>
      <c r="G7" s="395"/>
      <c r="H7" s="395"/>
      <c r="I7" s="395" t="s">
        <v>294</v>
      </c>
      <c r="J7" s="398" t="s">
        <v>354</v>
      </c>
      <c r="K7" s="398" t="s">
        <v>18</v>
      </c>
      <c r="L7" s="395"/>
      <c r="M7" s="395"/>
      <c r="N7" s="395"/>
      <c r="O7" s="395"/>
      <c r="P7" s="395" t="s">
        <v>294</v>
      </c>
      <c r="Q7" s="398" t="s">
        <v>354</v>
      </c>
      <c r="R7" s="398" t="s">
        <v>18</v>
      </c>
      <c r="S7" s="395"/>
      <c r="T7" s="395"/>
      <c r="U7" s="395"/>
      <c r="V7" s="395"/>
      <c r="W7" s="395" t="s">
        <v>294</v>
      </c>
      <c r="X7" s="399" t="s">
        <v>354</v>
      </c>
      <c r="Y7" s="399" t="s">
        <v>18</v>
      </c>
      <c r="Z7" s="395"/>
      <c r="AA7" s="395"/>
      <c r="AB7" s="395"/>
      <c r="AC7" s="395"/>
      <c r="AD7" s="395" t="s">
        <v>294</v>
      </c>
      <c r="AE7" s="398" t="s">
        <v>354</v>
      </c>
      <c r="AF7" s="417" t="s">
        <v>18</v>
      </c>
      <c r="AG7" s="404" t="s">
        <v>18</v>
      </c>
      <c r="AH7" s="404"/>
      <c r="AI7" s="400" t="n">
        <v>132</v>
      </c>
      <c r="AJ7" s="401" t="n">
        <f aca="false">COUNTIF(D7:AI7,"T")*6+COUNTIF(D7:AI7,"P")*12+COUNTIF(D7:AI7,"M")*6+COUNTIF(D7:AI7,"NA")*6+COUNTIF(D7:AI7,"N")*12+COUNTIF(D7:AI7,"TNA")*12+COUNTIF(D7:AI7,"PNB")*18+COUNTIF(D7:AI7,"MN")*18+COUNTIF(D7:AI7,"PNA")*18+COUNTIF(D7:AI7,"TN")*18+COUNTIF(D7:AI7,"NB")*6+COUNTIF(D7:AI7,"AF")*6+COUNTIF(D7:AI7,"AE")*12</f>
        <v>156</v>
      </c>
      <c r="AK7" s="402" t="n">
        <f aca="false">SUM(AJ7-132)</f>
        <v>24</v>
      </c>
      <c r="AL7" s="390"/>
    </row>
    <row r="8" customFormat="false" ht="13.8" hidden="false" customHeight="false" outlineLevel="0" collapsed="false">
      <c r="A8" s="392" t="n">
        <v>143006</v>
      </c>
      <c r="B8" s="393" t="s">
        <v>368</v>
      </c>
      <c r="C8" s="394" t="s">
        <v>369</v>
      </c>
      <c r="D8" s="394" t="s">
        <v>287</v>
      </c>
      <c r="E8" s="416"/>
      <c r="F8" s="404"/>
      <c r="G8" s="395" t="s">
        <v>18</v>
      </c>
      <c r="H8" s="395" t="s">
        <v>18</v>
      </c>
      <c r="I8" s="395"/>
      <c r="J8" s="467" t="s">
        <v>288</v>
      </c>
      <c r="K8" s="398"/>
      <c r="L8" s="395" t="s">
        <v>18</v>
      </c>
      <c r="M8" s="395" t="s">
        <v>18</v>
      </c>
      <c r="N8" s="395" t="s">
        <v>18</v>
      </c>
      <c r="O8" s="395"/>
      <c r="P8" s="395" t="s">
        <v>18</v>
      </c>
      <c r="Q8" s="398"/>
      <c r="R8" s="398"/>
      <c r="S8" s="395" t="s">
        <v>18</v>
      </c>
      <c r="T8" s="395"/>
      <c r="U8" s="395" t="s">
        <v>18</v>
      </c>
      <c r="V8" s="395" t="s">
        <v>18</v>
      </c>
      <c r="W8" s="395"/>
      <c r="X8" s="399"/>
      <c r="Y8" s="399" t="s">
        <v>18</v>
      </c>
      <c r="Z8" s="395" t="s">
        <v>18</v>
      </c>
      <c r="AA8" s="395"/>
      <c r="AB8" s="395"/>
      <c r="AC8" s="395"/>
      <c r="AD8" s="395"/>
      <c r="AE8" s="398" t="s">
        <v>18</v>
      </c>
      <c r="AF8" s="417" t="s">
        <v>18</v>
      </c>
      <c r="AG8" s="404"/>
      <c r="AH8" s="404" t="s">
        <v>18</v>
      </c>
      <c r="AI8" s="400" t="n">
        <v>132</v>
      </c>
      <c r="AJ8" s="401" t="n">
        <f aca="false">COUNTIF(D8:AI8,"T")*6+COUNTIF(D8:AI8,"P")*12+COUNTIF(D8:AI8,"M")*6+COUNTIF(D8:AI8,"NA")*6+COUNTIF(D8:AI8,"N")*12+COUNTIF(D8:AI8,"TNA")*12+COUNTIF(D8:AI8,"PNB")*18+COUNTIF(D8:AI8,"MN")*18+COUNTIF(D8:AI8,"PNA")*18+COUNTIF(D8:AI8,"TN")*18+COUNTIF(D8:AI8,"NB")*6+COUNTIF(D8:AI8,"AF")*6+COUNTIF(D8:AI8,"AE")*12</f>
        <v>168</v>
      </c>
      <c r="AK8" s="402" t="n">
        <f aca="false">SUM(AJ8-132)</f>
        <v>36</v>
      </c>
      <c r="AL8" s="390"/>
    </row>
    <row r="9" customFormat="false" ht="13.8" hidden="false" customHeight="false" outlineLevel="0" collapsed="false">
      <c r="A9" s="392" t="n">
        <v>143286</v>
      </c>
      <c r="B9" s="393" t="s">
        <v>370</v>
      </c>
      <c r="C9" s="394" t="s">
        <v>300</v>
      </c>
      <c r="D9" s="394" t="s">
        <v>287</v>
      </c>
      <c r="E9" s="404"/>
      <c r="F9" s="404"/>
      <c r="G9" s="395"/>
      <c r="H9" s="395"/>
      <c r="I9" s="395" t="s">
        <v>18</v>
      </c>
      <c r="J9" s="398" t="s">
        <v>18</v>
      </c>
      <c r="K9" s="398"/>
      <c r="L9" s="395"/>
      <c r="M9" s="395"/>
      <c r="N9" s="395"/>
      <c r="O9" s="395" t="s">
        <v>18</v>
      </c>
      <c r="P9" s="395" t="s">
        <v>18</v>
      </c>
      <c r="Q9" s="398" t="s">
        <v>18</v>
      </c>
      <c r="R9" s="398"/>
      <c r="S9" s="395" t="s">
        <v>18</v>
      </c>
      <c r="T9" s="395"/>
      <c r="U9" s="395"/>
      <c r="V9" s="395"/>
      <c r="W9" s="395" t="s">
        <v>18</v>
      </c>
      <c r="X9" s="399" t="s">
        <v>18</v>
      </c>
      <c r="Y9" s="399" t="s">
        <v>18</v>
      </c>
      <c r="Z9" s="395"/>
      <c r="AA9" s="395" t="s">
        <v>311</v>
      </c>
      <c r="AB9" s="395" t="s">
        <v>29</v>
      </c>
      <c r="AC9" s="395"/>
      <c r="AD9" s="395" t="s">
        <v>29</v>
      </c>
      <c r="AE9" s="398" t="s">
        <v>18</v>
      </c>
      <c r="AF9" s="417" t="s">
        <v>18</v>
      </c>
      <c r="AG9" s="404" t="s">
        <v>18</v>
      </c>
      <c r="AH9" s="404" t="s">
        <v>18</v>
      </c>
      <c r="AI9" s="400" t="n">
        <v>132</v>
      </c>
      <c r="AJ9" s="401" t="n">
        <f aca="false">COUNTIF(D9:AI9,"T")*6+COUNTIF(D9:AI9,"P")*12+COUNTIF(D9:AI9,"M")*6+COUNTIF(D9:AI9,"NA")*6+COUNTIF(D9:AI9,"N")*12+COUNTIF(D9:AI9,"TNA")*12+COUNTIF(D9:AI9,"PNB")*18+COUNTIF(D9:AI9,"MN")*18+COUNTIF(D9:AI9,"PNA")*18+COUNTIF(D9:AI9,"TN")*18+COUNTIF(D9:AI9,"NB")*6+COUNTIF(D9:AI9,"AF")*6+COUNTIF(D9:AI9,"AE")*12</f>
        <v>186</v>
      </c>
      <c r="AK9" s="402" t="n">
        <f aca="false">SUM(AJ9-132)</f>
        <v>54</v>
      </c>
      <c r="AL9" s="390"/>
    </row>
    <row r="10" customFormat="false" ht="13.8" hidden="false" customHeight="false" outlineLevel="0" collapsed="false">
      <c r="A10" s="464" t="n">
        <v>155802</v>
      </c>
      <c r="B10" s="393" t="s">
        <v>371</v>
      </c>
      <c r="C10" s="394" t="s">
        <v>302</v>
      </c>
      <c r="D10" s="394" t="s">
        <v>287</v>
      </c>
      <c r="E10" s="404"/>
      <c r="F10" s="404" t="s">
        <v>18</v>
      </c>
      <c r="G10" s="395" t="s">
        <v>18</v>
      </c>
      <c r="H10" s="395"/>
      <c r="I10" s="395"/>
      <c r="J10" s="398" t="s">
        <v>18</v>
      </c>
      <c r="K10" s="398"/>
      <c r="L10" s="395" t="s">
        <v>18</v>
      </c>
      <c r="M10" s="395" t="s">
        <v>18</v>
      </c>
      <c r="N10" s="395"/>
      <c r="O10" s="395"/>
      <c r="P10" s="395" t="s">
        <v>18</v>
      </c>
      <c r="Q10" s="398"/>
      <c r="R10" s="398"/>
      <c r="S10" s="395" t="s">
        <v>18</v>
      </c>
      <c r="T10" s="395"/>
      <c r="U10" s="395" t="s">
        <v>18</v>
      </c>
      <c r="V10" s="395" t="s">
        <v>18</v>
      </c>
      <c r="W10" s="395"/>
      <c r="X10" s="399" t="s">
        <v>18</v>
      </c>
      <c r="Y10" s="399" t="s">
        <v>18</v>
      </c>
      <c r="Z10" s="395"/>
      <c r="AA10" s="395"/>
      <c r="AB10" s="395"/>
      <c r="AC10" s="395"/>
      <c r="AD10" s="395"/>
      <c r="AE10" s="398" t="s">
        <v>18</v>
      </c>
      <c r="AF10" s="417"/>
      <c r="AG10" s="468" t="s">
        <v>288</v>
      </c>
      <c r="AH10" s="468" t="s">
        <v>288</v>
      </c>
      <c r="AI10" s="400" t="n">
        <v>132</v>
      </c>
      <c r="AJ10" s="401" t="n">
        <f aca="false">COUNTIF(D10:AI10,"T")*6+COUNTIF(D10:AI10,"P")*12+COUNTIF(D10:AI10,"M")*6+COUNTIF(D10:AI10,"NA")*6+COUNTIF(D10:AI10,"N")*12+COUNTIF(D10:AI10,"TNA")*12+COUNTIF(D10:AI10,"PNB")*18+COUNTIF(D10:AI10,"MN")*18+COUNTIF(D10:AI10,"PNA")*18+COUNTIF(D10:AI10,"TN")*18+COUNTIF(D10:AI10,"NB")*6+COUNTIF(D10:AI10,"AF")*6+COUNTIF(D10:AI10,"AE")*12</f>
        <v>144</v>
      </c>
      <c r="AK10" s="402" t="n">
        <f aca="false">SUM(AJ10-132)</f>
        <v>12</v>
      </c>
      <c r="AL10" s="390"/>
    </row>
    <row r="11" customFormat="false" ht="13.8" hidden="false" customHeight="false" outlineLevel="0" collapsed="false">
      <c r="A11" s="464"/>
      <c r="B11" s="449" t="s">
        <v>299</v>
      </c>
      <c r="C11" s="394" t="s">
        <v>304</v>
      </c>
      <c r="D11" s="394" t="s">
        <v>287</v>
      </c>
      <c r="E11" s="404"/>
      <c r="F11" s="404"/>
      <c r="G11" s="395"/>
      <c r="H11" s="395"/>
      <c r="I11" s="395"/>
      <c r="J11" s="398"/>
      <c r="K11" s="398"/>
      <c r="L11" s="395"/>
      <c r="M11" s="395"/>
      <c r="N11" s="395"/>
      <c r="O11" s="395"/>
      <c r="P11" s="395"/>
      <c r="Q11" s="398"/>
      <c r="R11" s="398"/>
      <c r="S11" s="395"/>
      <c r="T11" s="395"/>
      <c r="U11" s="395"/>
      <c r="V11" s="395"/>
      <c r="W11" s="395"/>
      <c r="X11" s="399"/>
      <c r="Y11" s="399"/>
      <c r="Z11" s="395"/>
      <c r="AA11" s="395"/>
      <c r="AB11" s="395"/>
      <c r="AC11" s="395"/>
      <c r="AD11" s="395"/>
      <c r="AE11" s="398"/>
      <c r="AF11" s="417"/>
      <c r="AG11" s="404"/>
      <c r="AH11" s="404"/>
      <c r="AI11" s="400"/>
      <c r="AJ11" s="401"/>
      <c r="AK11" s="402"/>
      <c r="AL11" s="390"/>
    </row>
    <row r="12" customFormat="false" ht="13.8" hidden="false" customHeight="false" outlineLevel="0" collapsed="false">
      <c r="A12" s="408"/>
      <c r="B12" s="449" t="s">
        <v>299</v>
      </c>
      <c r="C12" s="394" t="s">
        <v>306</v>
      </c>
      <c r="D12" s="394" t="s">
        <v>287</v>
      </c>
      <c r="E12" s="404"/>
      <c r="F12" s="404"/>
      <c r="G12" s="395"/>
      <c r="H12" s="395"/>
      <c r="I12" s="395"/>
      <c r="J12" s="398"/>
      <c r="K12" s="398"/>
      <c r="L12" s="395"/>
      <c r="M12" s="395"/>
      <c r="N12" s="395"/>
      <c r="O12" s="395"/>
      <c r="P12" s="395"/>
      <c r="Q12" s="398"/>
      <c r="R12" s="398"/>
      <c r="S12" s="395"/>
      <c r="T12" s="395"/>
      <c r="U12" s="395"/>
      <c r="V12" s="395"/>
      <c r="W12" s="395"/>
      <c r="X12" s="399"/>
      <c r="Y12" s="399"/>
      <c r="Z12" s="395"/>
      <c r="AA12" s="395"/>
      <c r="AB12" s="395"/>
      <c r="AC12" s="395"/>
      <c r="AD12" s="395"/>
      <c r="AE12" s="398"/>
      <c r="AF12" s="417"/>
      <c r="AG12" s="404"/>
      <c r="AH12" s="404"/>
      <c r="AI12" s="434"/>
      <c r="AJ12" s="435"/>
      <c r="AK12" s="436"/>
      <c r="AL12" s="390"/>
    </row>
    <row r="13" customFormat="false" ht="13.8" hidden="false" customHeight="false" outlineLevel="0" collapsed="false">
      <c r="A13" s="409"/>
      <c r="B13" s="449" t="s">
        <v>299</v>
      </c>
      <c r="C13" s="394" t="s">
        <v>310</v>
      </c>
      <c r="D13" s="394" t="s">
        <v>287</v>
      </c>
      <c r="E13" s="404"/>
      <c r="F13" s="404"/>
      <c r="G13" s="395"/>
      <c r="H13" s="395"/>
      <c r="I13" s="395"/>
      <c r="J13" s="398"/>
      <c r="K13" s="398"/>
      <c r="L13" s="395"/>
      <c r="M13" s="395"/>
      <c r="N13" s="395"/>
      <c r="O13" s="395"/>
      <c r="P13" s="395"/>
      <c r="Q13" s="398"/>
      <c r="R13" s="398"/>
      <c r="S13" s="395"/>
      <c r="T13" s="395"/>
      <c r="U13" s="395"/>
      <c r="V13" s="395"/>
      <c r="W13" s="395"/>
      <c r="X13" s="399"/>
      <c r="Y13" s="399"/>
      <c r="Z13" s="395"/>
      <c r="AA13" s="395"/>
      <c r="AB13" s="395"/>
      <c r="AC13" s="395"/>
      <c r="AD13" s="395"/>
      <c r="AE13" s="398"/>
      <c r="AF13" s="417"/>
      <c r="AG13" s="404"/>
      <c r="AH13" s="404"/>
      <c r="AI13" s="434"/>
      <c r="AJ13" s="435"/>
      <c r="AK13" s="436"/>
      <c r="AL13" s="390"/>
    </row>
    <row r="14" customFormat="false" ht="13.8" hidden="false" customHeight="false" outlineLevel="0" collapsed="false">
      <c r="A14" s="409"/>
      <c r="B14" s="449" t="s">
        <v>299</v>
      </c>
      <c r="C14" s="394" t="s">
        <v>372</v>
      </c>
      <c r="D14" s="394" t="s">
        <v>287</v>
      </c>
      <c r="E14" s="404"/>
      <c r="F14" s="404"/>
      <c r="G14" s="395"/>
      <c r="H14" s="395"/>
      <c r="I14" s="395"/>
      <c r="J14" s="398"/>
      <c r="K14" s="398"/>
      <c r="L14" s="395"/>
      <c r="M14" s="395"/>
      <c r="N14" s="395"/>
      <c r="O14" s="395"/>
      <c r="P14" s="395"/>
      <c r="Q14" s="398"/>
      <c r="R14" s="398"/>
      <c r="S14" s="395"/>
      <c r="T14" s="395"/>
      <c r="U14" s="395"/>
      <c r="V14" s="395"/>
      <c r="W14" s="395"/>
      <c r="X14" s="399"/>
      <c r="Y14" s="399"/>
      <c r="Z14" s="395"/>
      <c r="AA14" s="395"/>
      <c r="AB14" s="395"/>
      <c r="AC14" s="395"/>
      <c r="AD14" s="395"/>
      <c r="AE14" s="398"/>
      <c r="AF14" s="417"/>
      <c r="AG14" s="404"/>
      <c r="AH14" s="404"/>
      <c r="AI14" s="434"/>
      <c r="AJ14" s="435"/>
      <c r="AK14" s="436"/>
      <c r="AL14" s="390"/>
    </row>
    <row r="15" customFormat="false" ht="13.8" hidden="false" customHeight="false" outlineLevel="0" collapsed="false">
      <c r="A15" s="392" t="n">
        <v>142972</v>
      </c>
      <c r="B15" s="393" t="s">
        <v>373</v>
      </c>
      <c r="C15" s="394" t="s">
        <v>374</v>
      </c>
      <c r="D15" s="394" t="s">
        <v>287</v>
      </c>
      <c r="E15" s="416"/>
      <c r="F15" s="404"/>
      <c r="G15" s="395" t="s">
        <v>18</v>
      </c>
      <c r="H15" s="395" t="s">
        <v>11</v>
      </c>
      <c r="I15" s="395" t="s">
        <v>18</v>
      </c>
      <c r="J15" s="398" t="s">
        <v>18</v>
      </c>
      <c r="K15" s="398" t="s">
        <v>18</v>
      </c>
      <c r="L15" s="395" t="s">
        <v>11</v>
      </c>
      <c r="M15" s="395" t="s">
        <v>18</v>
      </c>
      <c r="N15" s="395"/>
      <c r="O15" s="395" t="s">
        <v>18</v>
      </c>
      <c r="P15" s="395"/>
      <c r="Q15" s="398"/>
      <c r="R15" s="398"/>
      <c r="S15" s="395" t="s">
        <v>18</v>
      </c>
      <c r="T15" s="395" t="s">
        <v>18</v>
      </c>
      <c r="U15" s="395" t="s">
        <v>18</v>
      </c>
      <c r="V15" s="395" t="s">
        <v>18</v>
      </c>
      <c r="W15" s="395"/>
      <c r="X15" s="399"/>
      <c r="Y15" s="399"/>
      <c r="Z15" s="395" t="s">
        <v>18</v>
      </c>
      <c r="AA15" s="395" t="s">
        <v>18</v>
      </c>
      <c r="AB15" s="395" t="s">
        <v>18</v>
      </c>
      <c r="AC15" s="395" t="s">
        <v>18</v>
      </c>
      <c r="AD15" s="395"/>
      <c r="AE15" s="398" t="s">
        <v>18</v>
      </c>
      <c r="AF15" s="417"/>
      <c r="AG15" s="404"/>
      <c r="AH15" s="404" t="s">
        <v>18</v>
      </c>
      <c r="AI15" s="400" t="n">
        <v>132</v>
      </c>
      <c r="AJ15" s="401" t="n">
        <f aca="false">COUNTIF(D15:AI15,"T")*6+COUNTIF(D15:AI15,"P")*12+COUNTIF(D15:AI15,"M")*6+COUNTIF(D15:AI15,"NA")*6+COUNTIF(D15:AI15,"N")*12+COUNTIF(D15:AI15,"TNA")*12+COUNTIF(D15:AI15,"PNB")*18+COUNTIF(D15:AI15,"MN")*18+COUNTIF(D15:AI15,"PNA")*18+COUNTIF(D15:AI15,"TN")*18+COUNTIF(D15:AI15,"NB")*6+COUNTIF(D15:AI15,"AF")*6+COUNTIF(D15:AI15,"AE")*12</f>
        <v>204</v>
      </c>
      <c r="AK15" s="402" t="n">
        <f aca="false">SUM(AJ15-132)</f>
        <v>72</v>
      </c>
      <c r="AL15" s="390"/>
    </row>
    <row r="16" customFormat="false" ht="13.8" hidden="false" customHeight="false" outlineLevel="0" collapsed="false">
      <c r="A16" s="392" t="n">
        <v>154946</v>
      </c>
      <c r="B16" s="393" t="s">
        <v>375</v>
      </c>
      <c r="C16" s="394" t="s">
        <v>376</v>
      </c>
      <c r="D16" s="394" t="s">
        <v>287</v>
      </c>
      <c r="E16" s="404"/>
      <c r="F16" s="404" t="s">
        <v>18</v>
      </c>
      <c r="G16" s="395" t="s">
        <v>18</v>
      </c>
      <c r="H16" s="395" t="s">
        <v>18</v>
      </c>
      <c r="I16" s="395"/>
      <c r="J16" s="398" t="s">
        <v>18</v>
      </c>
      <c r="K16" s="398"/>
      <c r="L16" s="395"/>
      <c r="M16" s="395" t="s">
        <v>18</v>
      </c>
      <c r="N16" s="395" t="s">
        <v>18</v>
      </c>
      <c r="O16" s="395" t="s">
        <v>18</v>
      </c>
      <c r="P16" s="395"/>
      <c r="Q16" s="417" t="s">
        <v>18</v>
      </c>
      <c r="R16" s="417"/>
      <c r="S16" s="404" t="s">
        <v>18</v>
      </c>
      <c r="T16" s="404"/>
      <c r="U16" s="395"/>
      <c r="V16" s="395" t="s">
        <v>18</v>
      </c>
      <c r="W16" s="395" t="s">
        <v>18</v>
      </c>
      <c r="X16" s="399"/>
      <c r="Y16" s="399"/>
      <c r="Z16" s="395"/>
      <c r="AA16" s="395" t="s">
        <v>18</v>
      </c>
      <c r="AB16" s="395" t="s">
        <v>18</v>
      </c>
      <c r="AC16" s="395"/>
      <c r="AD16" s="395" t="s">
        <v>18</v>
      </c>
      <c r="AE16" s="398" t="s">
        <v>18</v>
      </c>
      <c r="AF16" s="417"/>
      <c r="AG16" s="404"/>
      <c r="AH16" s="404" t="s">
        <v>18</v>
      </c>
      <c r="AI16" s="400" t="n">
        <v>132</v>
      </c>
      <c r="AJ16" s="401" t="n">
        <f aca="false">COUNTIF(D16:AI16,"T")*6+COUNTIF(D16:AI16,"P")*12+COUNTIF(D16:AI16,"M")*6+COUNTIF(D16:AI16,"NA")*6+COUNTIF(D16:AI16,"N")*12+COUNTIF(D16:AI16,"TNA")*12+COUNTIF(D16:AI16,"PNB")*18+COUNTIF(D16:AI16,"MN")*18+COUNTIF(D16:AI16,"PNA")*18+COUNTIF(D16:AI16,"TN")*18+COUNTIF(D16:AI16,"NB")*6+COUNTIF(D16:AI16,"AF")*6+COUNTIF(D16:AI16,"PN")*24</f>
        <v>192</v>
      </c>
      <c r="AK16" s="402" t="n">
        <f aca="false">SUM(AJ16-132)</f>
        <v>60</v>
      </c>
      <c r="AL16" s="390"/>
    </row>
    <row r="17" customFormat="false" ht="13.8" hidden="false" customHeight="false" outlineLevel="0" collapsed="false">
      <c r="A17" s="392"/>
      <c r="B17" s="393"/>
      <c r="C17" s="429"/>
      <c r="D17" s="429"/>
      <c r="E17" s="404"/>
      <c r="F17" s="404"/>
      <c r="G17" s="404" t="n">
        <v>11</v>
      </c>
      <c r="H17" s="404"/>
      <c r="I17" s="404"/>
      <c r="J17" s="417" t="n">
        <v>10</v>
      </c>
      <c r="K17" s="417"/>
      <c r="L17" s="404"/>
      <c r="M17" s="404" t="n">
        <v>11</v>
      </c>
      <c r="N17" s="404"/>
      <c r="O17" s="404"/>
      <c r="P17" s="404" t="n">
        <v>11</v>
      </c>
      <c r="Q17" s="469"/>
      <c r="R17" s="469"/>
      <c r="S17" s="416" t="n">
        <v>11</v>
      </c>
      <c r="T17" s="404"/>
      <c r="U17" s="404"/>
      <c r="V17" s="404" t="n">
        <v>11</v>
      </c>
      <c r="W17" s="404"/>
      <c r="X17" s="419"/>
      <c r="Y17" s="419" t="n">
        <v>10</v>
      </c>
      <c r="Z17" s="404"/>
      <c r="AA17" s="404"/>
      <c r="AB17" s="404" t="n">
        <v>10</v>
      </c>
      <c r="AC17" s="404"/>
      <c r="AD17" s="404"/>
      <c r="AE17" s="417" t="n">
        <v>11</v>
      </c>
      <c r="AF17" s="417"/>
      <c r="AG17" s="404"/>
      <c r="AH17" s="404" t="n">
        <v>11</v>
      </c>
      <c r="AI17" s="420"/>
      <c r="AJ17" s="462"/>
      <c r="AK17" s="420"/>
      <c r="AL17" s="390"/>
    </row>
    <row r="18" customFormat="false" ht="13.8" hidden="false" customHeight="false" outlineLevel="0" collapsed="false">
      <c r="A18" s="386" t="s">
        <v>278</v>
      </c>
      <c r="B18" s="387" t="s">
        <v>273</v>
      </c>
      <c r="C18" s="386" t="s">
        <v>274</v>
      </c>
      <c r="D18" s="388" t="s">
        <v>275</v>
      </c>
      <c r="E18" s="388" t="n">
        <v>1</v>
      </c>
      <c r="F18" s="388" t="n">
        <v>2</v>
      </c>
      <c r="G18" s="388" t="n">
        <v>3</v>
      </c>
      <c r="H18" s="388" t="n">
        <v>4</v>
      </c>
      <c r="I18" s="388" t="n">
        <v>5</v>
      </c>
      <c r="J18" s="388" t="n">
        <v>6</v>
      </c>
      <c r="K18" s="388" t="n">
        <v>7</v>
      </c>
      <c r="L18" s="388" t="n">
        <v>8</v>
      </c>
      <c r="M18" s="388" t="n">
        <v>9</v>
      </c>
      <c r="N18" s="388" t="n">
        <v>10</v>
      </c>
      <c r="O18" s="388" t="n">
        <v>11</v>
      </c>
      <c r="P18" s="388" t="n">
        <v>12</v>
      </c>
      <c r="Q18" s="388" t="n">
        <v>13</v>
      </c>
      <c r="R18" s="388" t="n">
        <v>14</v>
      </c>
      <c r="S18" s="388" t="n">
        <v>15</v>
      </c>
      <c r="T18" s="388" t="n">
        <v>16</v>
      </c>
      <c r="U18" s="388" t="n">
        <v>17</v>
      </c>
      <c r="V18" s="388" t="n">
        <v>18</v>
      </c>
      <c r="W18" s="388" t="n">
        <v>19</v>
      </c>
      <c r="X18" s="388" t="n">
        <v>20</v>
      </c>
      <c r="Y18" s="388" t="n">
        <v>21</v>
      </c>
      <c r="Z18" s="388" t="n">
        <v>22</v>
      </c>
      <c r="AA18" s="389" t="n">
        <v>23</v>
      </c>
      <c r="AB18" s="389" t="n">
        <v>24</v>
      </c>
      <c r="AC18" s="389" t="n">
        <v>25</v>
      </c>
      <c r="AD18" s="389" t="n">
        <v>26</v>
      </c>
      <c r="AE18" s="389" t="n">
        <v>27</v>
      </c>
      <c r="AF18" s="389" t="n">
        <v>28</v>
      </c>
      <c r="AG18" s="389" t="n">
        <v>29</v>
      </c>
      <c r="AH18" s="389" t="n">
        <v>30</v>
      </c>
      <c r="AI18" s="388" t="s">
        <v>234</v>
      </c>
      <c r="AJ18" s="388" t="s">
        <v>276</v>
      </c>
      <c r="AK18" s="388" t="s">
        <v>277</v>
      </c>
      <c r="AL18" s="390"/>
    </row>
    <row r="19" customFormat="false" ht="13.8" hidden="false" customHeight="false" outlineLevel="0" collapsed="false">
      <c r="A19" s="420"/>
      <c r="B19" s="391" t="s">
        <v>360</v>
      </c>
      <c r="C19" s="388" t="s">
        <v>317</v>
      </c>
      <c r="D19" s="388"/>
      <c r="E19" s="389" t="s">
        <v>282</v>
      </c>
      <c r="F19" s="389" t="s">
        <v>29</v>
      </c>
      <c r="G19" s="389" t="s">
        <v>283</v>
      </c>
      <c r="H19" s="389" t="s">
        <v>283</v>
      </c>
      <c r="I19" s="389" t="s">
        <v>282</v>
      </c>
      <c r="J19" s="389" t="s">
        <v>282</v>
      </c>
      <c r="K19" s="389" t="s">
        <v>284</v>
      </c>
      <c r="L19" s="389" t="s">
        <v>282</v>
      </c>
      <c r="M19" s="389" t="s">
        <v>29</v>
      </c>
      <c r="N19" s="389" t="s">
        <v>283</v>
      </c>
      <c r="O19" s="389" t="s">
        <v>283</v>
      </c>
      <c r="P19" s="389" t="s">
        <v>282</v>
      </c>
      <c r="Q19" s="389" t="s">
        <v>282</v>
      </c>
      <c r="R19" s="389" t="s">
        <v>284</v>
      </c>
      <c r="S19" s="389" t="s">
        <v>282</v>
      </c>
      <c r="T19" s="389" t="s">
        <v>29</v>
      </c>
      <c r="U19" s="389" t="s">
        <v>283</v>
      </c>
      <c r="V19" s="389" t="s">
        <v>283</v>
      </c>
      <c r="W19" s="389" t="s">
        <v>282</v>
      </c>
      <c r="X19" s="389" t="s">
        <v>282</v>
      </c>
      <c r="Y19" s="389" t="s">
        <v>284</v>
      </c>
      <c r="Z19" s="389" t="s">
        <v>282</v>
      </c>
      <c r="AA19" s="389" t="s">
        <v>29</v>
      </c>
      <c r="AB19" s="389" t="s">
        <v>283</v>
      </c>
      <c r="AC19" s="389" t="s">
        <v>283</v>
      </c>
      <c r="AD19" s="389" t="s">
        <v>282</v>
      </c>
      <c r="AE19" s="389" t="s">
        <v>282</v>
      </c>
      <c r="AF19" s="389" t="s">
        <v>284</v>
      </c>
      <c r="AG19" s="389" t="s">
        <v>282</v>
      </c>
      <c r="AH19" s="389" t="s">
        <v>29</v>
      </c>
      <c r="AI19" s="388"/>
      <c r="AJ19" s="388"/>
      <c r="AK19" s="388"/>
      <c r="AL19" s="390"/>
    </row>
    <row r="20" customFormat="false" ht="13.8" hidden="false" customHeight="false" outlineLevel="0" collapsed="false">
      <c r="A20" s="392" t="n">
        <v>143200</v>
      </c>
      <c r="B20" s="393" t="s">
        <v>377</v>
      </c>
      <c r="C20" s="394" t="s">
        <v>365</v>
      </c>
      <c r="D20" s="403" t="s">
        <v>287</v>
      </c>
      <c r="E20" s="404"/>
      <c r="F20" s="404" t="s">
        <v>18</v>
      </c>
      <c r="G20" s="395" t="s">
        <v>18</v>
      </c>
      <c r="H20" s="395" t="s">
        <v>18</v>
      </c>
      <c r="I20" s="395"/>
      <c r="J20" s="398"/>
      <c r="K20" s="398" t="s">
        <v>18</v>
      </c>
      <c r="L20" s="395"/>
      <c r="M20" s="395" t="s">
        <v>18</v>
      </c>
      <c r="N20" s="395" t="s">
        <v>18</v>
      </c>
      <c r="O20" s="395" t="s">
        <v>11</v>
      </c>
      <c r="P20" s="395"/>
      <c r="Q20" s="398" t="s">
        <v>18</v>
      </c>
      <c r="R20" s="398" t="s">
        <v>18</v>
      </c>
      <c r="S20" s="395"/>
      <c r="T20" s="395" t="s">
        <v>18</v>
      </c>
      <c r="U20" s="395"/>
      <c r="V20" s="395"/>
      <c r="W20" s="395" t="s">
        <v>18</v>
      </c>
      <c r="X20" s="399"/>
      <c r="Y20" s="399"/>
      <c r="Z20" s="395" t="s">
        <v>18</v>
      </c>
      <c r="AA20" s="395"/>
      <c r="AB20" s="395" t="s">
        <v>18</v>
      </c>
      <c r="AC20" s="395" t="s">
        <v>311</v>
      </c>
      <c r="AD20" s="395" t="s">
        <v>18</v>
      </c>
      <c r="AE20" s="398"/>
      <c r="AF20" s="417" t="s">
        <v>18</v>
      </c>
      <c r="AG20" s="404"/>
      <c r="AH20" s="404" t="s">
        <v>18</v>
      </c>
      <c r="AI20" s="400" t="n">
        <v>132</v>
      </c>
      <c r="AJ20" s="401" t="n">
        <f aca="false">COUNTIF(D20:AI20,"T")*6+COUNTIF(D20:AI20,"P")*12+COUNTIF(D20:AI20,"M")*6+COUNTIF(D20:AI20,"NA")*6+COUNTIF(D20:AI20,"N")*12+COUNTIF(D20:AI20,"TNA")*12+COUNTIF(D20:AI20,"PNB")*18+COUNTIF(D20:AI20,"MN")*18+COUNTIF(D20:AI20,"PNA")*18+COUNTIF(D20:AI20,"TN")*18+COUNTIF(D20:AI20,"NB")*6+COUNTIF(D20:AI20,"AF")*6+COUNTIF(D20:AI20,"AE")*12</f>
        <v>204</v>
      </c>
      <c r="AK20" s="402" t="n">
        <f aca="false">SUM(AJ20-132)</f>
        <v>72</v>
      </c>
      <c r="AL20" s="390"/>
    </row>
    <row r="21" customFormat="false" ht="13.8" hidden="false" customHeight="false" outlineLevel="0" collapsed="false">
      <c r="A21" s="392" t="n">
        <v>143057</v>
      </c>
      <c r="B21" s="393" t="s">
        <v>378</v>
      </c>
      <c r="C21" s="394" t="s">
        <v>367</v>
      </c>
      <c r="D21" s="394" t="s">
        <v>287</v>
      </c>
      <c r="E21" s="404" t="s">
        <v>311</v>
      </c>
      <c r="F21" s="404"/>
      <c r="G21" s="395" t="s">
        <v>18</v>
      </c>
      <c r="H21" s="395" t="s">
        <v>11</v>
      </c>
      <c r="I21" s="395" t="s">
        <v>311</v>
      </c>
      <c r="J21" s="398" t="s">
        <v>18</v>
      </c>
      <c r="K21" s="398" t="s">
        <v>18</v>
      </c>
      <c r="L21" s="395"/>
      <c r="M21" s="395" t="s">
        <v>18</v>
      </c>
      <c r="N21" s="395" t="s">
        <v>18</v>
      </c>
      <c r="O21" s="395"/>
      <c r="P21" s="395" t="s">
        <v>311</v>
      </c>
      <c r="Q21" s="398"/>
      <c r="R21" s="398" t="s">
        <v>11</v>
      </c>
      <c r="S21" s="395"/>
      <c r="T21" s="395" t="s">
        <v>311</v>
      </c>
      <c r="U21" s="395"/>
      <c r="V21" s="395" t="s">
        <v>18</v>
      </c>
      <c r="W21" s="395" t="s">
        <v>311</v>
      </c>
      <c r="X21" s="399" t="s">
        <v>11</v>
      </c>
      <c r="Y21" s="399" t="s">
        <v>11</v>
      </c>
      <c r="Z21" s="395" t="s">
        <v>18</v>
      </c>
      <c r="AA21" s="395" t="s">
        <v>18</v>
      </c>
      <c r="AB21" s="395"/>
      <c r="AC21" s="395" t="s">
        <v>18</v>
      </c>
      <c r="AD21" s="395" t="s">
        <v>18</v>
      </c>
      <c r="AE21" s="398" t="s">
        <v>11</v>
      </c>
      <c r="AF21" s="417" t="s">
        <v>11</v>
      </c>
      <c r="AG21" s="404"/>
      <c r="AH21" s="404"/>
      <c r="AI21" s="400" t="n">
        <v>132</v>
      </c>
      <c r="AJ21" s="401" t="n">
        <f aca="false">COUNTIF(D21:AI21,"T")*6+COUNTIF(D21:AI21,"P")*12+COUNTIF(D21:AI21,"M")*6+COUNTIF(D21:AI21,"NA")*6+COUNTIF(D21:AI21,"N")*12+COUNTIF(D21:AI21,"TNA")*12+COUNTIF(D21:AI21,"PNB")*18+COUNTIF(D21:AI21,"MN")*18+COUNTIF(D21:AI21,"PNA")*18+COUNTIF(D21:AI21,"TN")*18+COUNTIF(D21:AI21,"NB")*6+COUNTIF(D21:AI21,"AF")*6+COUNTIF(D21:AI21,"AE")*12</f>
        <v>246</v>
      </c>
      <c r="AK21" s="402" t="n">
        <f aca="false">SUM(AJ21-132)</f>
        <v>114</v>
      </c>
      <c r="AL21" s="390"/>
    </row>
    <row r="22" customFormat="false" ht="13.8" hidden="false" customHeight="false" outlineLevel="0" collapsed="false">
      <c r="A22" s="392" t="n">
        <v>145432</v>
      </c>
      <c r="B22" s="393" t="s">
        <v>379</v>
      </c>
      <c r="C22" s="394" t="s">
        <v>369</v>
      </c>
      <c r="D22" s="394" t="s">
        <v>287</v>
      </c>
      <c r="E22" s="404" t="s">
        <v>18</v>
      </c>
      <c r="F22" s="404"/>
      <c r="G22" s="395"/>
      <c r="H22" s="395" t="s">
        <v>18</v>
      </c>
      <c r="I22" s="395"/>
      <c r="J22" s="398"/>
      <c r="K22" s="398" t="s">
        <v>18</v>
      </c>
      <c r="L22" s="395"/>
      <c r="M22" s="395"/>
      <c r="N22" s="395" t="s">
        <v>18</v>
      </c>
      <c r="O22" s="395"/>
      <c r="P22" s="395" t="s">
        <v>311</v>
      </c>
      <c r="Q22" s="398" t="s">
        <v>18</v>
      </c>
      <c r="R22" s="398"/>
      <c r="S22" s="395" t="s">
        <v>18</v>
      </c>
      <c r="T22" s="395" t="s">
        <v>18</v>
      </c>
      <c r="U22" s="395"/>
      <c r="V22" s="395" t="s">
        <v>294</v>
      </c>
      <c r="W22" s="395" t="s">
        <v>18</v>
      </c>
      <c r="X22" s="399"/>
      <c r="Y22" s="399"/>
      <c r="Z22" s="395" t="s">
        <v>311</v>
      </c>
      <c r="AA22" s="395" t="s">
        <v>18</v>
      </c>
      <c r="AB22" s="395" t="s">
        <v>18</v>
      </c>
      <c r="AC22" s="395" t="s">
        <v>18</v>
      </c>
      <c r="AD22" s="395"/>
      <c r="AE22" s="398" t="s">
        <v>18</v>
      </c>
      <c r="AF22" s="417" t="s">
        <v>18</v>
      </c>
      <c r="AG22" s="404" t="s">
        <v>18</v>
      </c>
      <c r="AH22" s="404"/>
      <c r="AI22" s="400" t="n">
        <v>132</v>
      </c>
      <c r="AJ22" s="401" t="n">
        <f aca="false">COUNTIF(D22:AI22,"T")*6+COUNTIF(D22:AI22,"P")*12+COUNTIF(D22:AI22,"M")*6+COUNTIF(D22:AI22,"NA")*6+COUNTIF(D22:AI22,"N")*12+COUNTIF(D22:AI22,"TNA")*12+COUNTIF(D22:AI22,"PNB")*18+COUNTIF(D22:AI22,"MN")*18+COUNTIF(D22:AI22,"PNA")*18+COUNTIF(D22:AI22,"TN")*18+COUNTIF(D22:AI22,"NB")*6+COUNTIF(D22:AI22,"AF")*6+COUNTIF(D22:AI22,"AE")*12</f>
        <v>210</v>
      </c>
      <c r="AK22" s="402" t="n">
        <f aca="false">SUM(AJ22-132)</f>
        <v>78</v>
      </c>
      <c r="AL22" s="390"/>
    </row>
    <row r="23" customFormat="false" ht="13.8" hidden="false" customHeight="false" outlineLevel="0" collapsed="false">
      <c r="A23" s="392" t="n">
        <v>120200</v>
      </c>
      <c r="B23" s="393" t="s">
        <v>380</v>
      </c>
      <c r="C23" s="394" t="s">
        <v>300</v>
      </c>
      <c r="D23" s="394" t="s">
        <v>287</v>
      </c>
      <c r="E23" s="404" t="s">
        <v>18</v>
      </c>
      <c r="F23" s="404" t="s">
        <v>18</v>
      </c>
      <c r="G23" s="395"/>
      <c r="H23" s="395" t="s">
        <v>40</v>
      </c>
      <c r="I23" s="395"/>
      <c r="J23" s="398"/>
      <c r="K23" s="398" t="s">
        <v>18</v>
      </c>
      <c r="L23" s="395" t="s">
        <v>18</v>
      </c>
      <c r="M23" s="395"/>
      <c r="N23" s="395" t="s">
        <v>381</v>
      </c>
      <c r="O23" s="395"/>
      <c r="P23" s="395"/>
      <c r="Q23" s="398"/>
      <c r="R23" s="398"/>
      <c r="S23" s="395" t="s">
        <v>18</v>
      </c>
      <c r="T23" s="395" t="s">
        <v>18</v>
      </c>
      <c r="U23" s="395"/>
      <c r="V23" s="395" t="s">
        <v>18</v>
      </c>
      <c r="W23" s="395" t="s">
        <v>11</v>
      </c>
      <c r="X23" s="399"/>
      <c r="Y23" s="399" t="s">
        <v>18</v>
      </c>
      <c r="Z23" s="395" t="s">
        <v>18</v>
      </c>
      <c r="AA23" s="395" t="s">
        <v>18</v>
      </c>
      <c r="AB23" s="395"/>
      <c r="AC23" s="395" t="s">
        <v>381</v>
      </c>
      <c r="AD23" s="395"/>
      <c r="AE23" s="398"/>
      <c r="AF23" s="417" t="s">
        <v>18</v>
      </c>
      <c r="AG23" s="404"/>
      <c r="AH23" s="404" t="s">
        <v>18</v>
      </c>
      <c r="AI23" s="400" t="n">
        <v>108</v>
      </c>
      <c r="AJ23" s="401" t="n">
        <f aca="false">COUNTIF(D23:AI23,"T")*6+COUNTIF(D23:AI23,"P")*12+COUNTIF(D23:AI23,"M")*6+COUNTIF(D23:AI23,"NA")*6+COUNTIF(D23:AI23,"N")*12+COUNTIF(D23:AI23,"TNA")*12+COUNTIF(D23:AI23,"PNB")*18+COUNTIF(D23:AI23,"MN")*18+COUNTIF(D23:AI23,"PNA")*18+COUNTIF(D23:AI23,"TN")*18+COUNTIF(D23:AI23,"NB")*6+COUNTIF(D23:AI23,"AF")*6+COUNTIF(D23:AI23,"AE")*12</f>
        <v>162</v>
      </c>
      <c r="AK23" s="402" t="n">
        <f aca="false">SUM(AJ23-108)</f>
        <v>54</v>
      </c>
      <c r="AL23" s="390"/>
    </row>
    <row r="24" customFormat="false" ht="13.8" hidden="false" customHeight="false" outlineLevel="0" collapsed="false">
      <c r="A24" s="408" t="n">
        <v>142948</v>
      </c>
      <c r="B24" s="393" t="s">
        <v>382</v>
      </c>
      <c r="C24" s="394" t="s">
        <v>302</v>
      </c>
      <c r="D24" s="394" t="s">
        <v>287</v>
      </c>
      <c r="E24" s="404" t="s">
        <v>18</v>
      </c>
      <c r="F24" s="404"/>
      <c r="G24" s="395"/>
      <c r="H24" s="395"/>
      <c r="I24" s="395"/>
      <c r="J24" s="398"/>
      <c r="K24" s="398"/>
      <c r="L24" s="395"/>
      <c r="M24" s="395" t="s">
        <v>18</v>
      </c>
      <c r="N24" s="395"/>
      <c r="O24" s="395" t="s">
        <v>311</v>
      </c>
      <c r="P24" s="395" t="s">
        <v>18</v>
      </c>
      <c r="Q24" s="398" t="s">
        <v>311</v>
      </c>
      <c r="R24" s="398" t="s">
        <v>294</v>
      </c>
      <c r="S24" s="395" t="s">
        <v>383</v>
      </c>
      <c r="T24" s="395" t="s">
        <v>354</v>
      </c>
      <c r="U24" s="395" t="s">
        <v>311</v>
      </c>
      <c r="V24" s="395"/>
      <c r="W24" s="395" t="s">
        <v>311</v>
      </c>
      <c r="X24" s="399" t="s">
        <v>339</v>
      </c>
      <c r="Y24" s="399" t="s">
        <v>18</v>
      </c>
      <c r="Z24" s="395" t="s">
        <v>18</v>
      </c>
      <c r="AA24" s="395" t="s">
        <v>294</v>
      </c>
      <c r="AB24" s="395" t="s">
        <v>18</v>
      </c>
      <c r="AC24" s="395" t="s">
        <v>311</v>
      </c>
      <c r="AD24" s="395" t="s">
        <v>18</v>
      </c>
      <c r="AE24" s="398"/>
      <c r="AF24" s="417" t="s">
        <v>18</v>
      </c>
      <c r="AG24" s="404" t="s">
        <v>18</v>
      </c>
      <c r="AH24" s="404"/>
      <c r="AI24" s="400" t="n">
        <v>132</v>
      </c>
      <c r="AJ24" s="401" t="n">
        <f aca="false">COUNTIF(D24:AI24,"T")*6+COUNTIF(D24:AI24,"P")*12+COUNTIF(D24:AI24,"M")*6+COUNTIF(D24:AI24,"NA")*6+COUNTIF(D24:AI24,"N")*12+COUNTIF(D24:AI24,"TNA")*12+COUNTIF(D24:AI24,"PNB")*18+COUNTIF(D24:AI24,"MN")*18+COUNTIF(D24:AI24,"PNA")*18+COUNTIF(D24:AI24,"TN")*18+COUNTIF(D24:AI24,"NB")*6+COUNTIF(D24:AI24,"AF")*6+COUNTIF(D24:AI24,"MNB")*12</f>
        <v>246</v>
      </c>
      <c r="AK24" s="402" t="n">
        <f aca="false">SUM(AJ24-132)</f>
        <v>114</v>
      </c>
      <c r="AL24" s="390"/>
    </row>
    <row r="25" customFormat="false" ht="13.8" hidden="false" customHeight="false" outlineLevel="0" collapsed="false">
      <c r="A25" s="392" t="n">
        <v>149110</v>
      </c>
      <c r="B25" s="393" t="s">
        <v>384</v>
      </c>
      <c r="C25" s="394" t="s">
        <v>304</v>
      </c>
      <c r="D25" s="394" t="s">
        <v>287</v>
      </c>
      <c r="E25" s="404" t="s">
        <v>18</v>
      </c>
      <c r="F25" s="404"/>
      <c r="G25" s="395" t="s">
        <v>18</v>
      </c>
      <c r="H25" s="395"/>
      <c r="I25" s="395" t="s">
        <v>18</v>
      </c>
      <c r="J25" s="398" t="s">
        <v>18</v>
      </c>
      <c r="K25" s="398"/>
      <c r="L25" s="395" t="s">
        <v>311</v>
      </c>
      <c r="M25" s="395"/>
      <c r="N25" s="395" t="s">
        <v>18</v>
      </c>
      <c r="O25" s="395"/>
      <c r="P25" s="395" t="s">
        <v>18</v>
      </c>
      <c r="Q25" s="398" t="s">
        <v>18</v>
      </c>
      <c r="R25" s="398"/>
      <c r="S25" s="395" t="s">
        <v>18</v>
      </c>
      <c r="T25" s="395" t="s">
        <v>18</v>
      </c>
      <c r="U25" s="395"/>
      <c r="V25" s="395" t="s">
        <v>18</v>
      </c>
      <c r="W25" s="395" t="s">
        <v>18</v>
      </c>
      <c r="X25" s="399" t="s">
        <v>18</v>
      </c>
      <c r="Y25" s="399"/>
      <c r="Z25" s="395" t="s">
        <v>18</v>
      </c>
      <c r="AA25" s="395" t="s">
        <v>18</v>
      </c>
      <c r="AB25" s="395" t="s">
        <v>18</v>
      </c>
      <c r="AC25" s="395" t="s">
        <v>18</v>
      </c>
      <c r="AD25" s="395" t="s">
        <v>18</v>
      </c>
      <c r="AE25" s="398" t="s">
        <v>18</v>
      </c>
      <c r="AF25" s="417" t="s">
        <v>11</v>
      </c>
      <c r="AG25" s="404" t="s">
        <v>18</v>
      </c>
      <c r="AH25" s="404"/>
      <c r="AI25" s="400" t="n">
        <v>132</v>
      </c>
      <c r="AJ25" s="401" t="n">
        <f aca="false">COUNTIF(D25:AI25,"T")*6+COUNTIF(D25:AI25,"P")*12+COUNTIF(D25:AI25,"M")*6+COUNTIF(D25:AI25,"NA")*6+COUNTIF(D25:AI25,"N")*12+COUNTIF(D25:AI25,"TNA")*12+COUNTIF(D25:AI25,"PNB")*18+COUNTIF(D25:AI25,"MN")*18+COUNTIF(D25:AI25,"PNA")*18+COUNTIF(D25:AI25,"TN")*18+COUNTIF(D25:AI25,"NB")*6+COUNTIF(D25:AI25,"AF")*6+COUNTIF(D25:AI25,"AE")*12</f>
        <v>252</v>
      </c>
      <c r="AK25" s="402" t="n">
        <f aca="false">SUM(AJ25-132)</f>
        <v>120</v>
      </c>
      <c r="AL25" s="390"/>
    </row>
    <row r="26" customFormat="false" ht="13.8" hidden="false" customHeight="false" outlineLevel="0" collapsed="false">
      <c r="A26" s="392" t="n">
        <v>143090</v>
      </c>
      <c r="B26" s="393" t="s">
        <v>385</v>
      </c>
      <c r="C26" s="394" t="s">
        <v>306</v>
      </c>
      <c r="D26" s="394" t="s">
        <v>287</v>
      </c>
      <c r="E26" s="404" t="s">
        <v>18</v>
      </c>
      <c r="F26" s="404"/>
      <c r="G26" s="395"/>
      <c r="H26" s="395" t="s">
        <v>18</v>
      </c>
      <c r="I26" s="395"/>
      <c r="J26" s="398"/>
      <c r="K26" s="398" t="s">
        <v>18</v>
      </c>
      <c r="L26" s="395"/>
      <c r="M26" s="395" t="s">
        <v>18</v>
      </c>
      <c r="N26" s="395"/>
      <c r="O26" s="395" t="s">
        <v>18</v>
      </c>
      <c r="P26" s="395"/>
      <c r="Q26" s="398" t="s">
        <v>18</v>
      </c>
      <c r="R26" s="398" t="s">
        <v>18</v>
      </c>
      <c r="S26" s="395"/>
      <c r="T26" s="395" t="s">
        <v>18</v>
      </c>
      <c r="U26" s="395" t="s">
        <v>29</v>
      </c>
      <c r="V26" s="395"/>
      <c r="W26" s="395" t="s">
        <v>29</v>
      </c>
      <c r="X26" s="399" t="s">
        <v>18</v>
      </c>
      <c r="Y26" s="399" t="s">
        <v>18</v>
      </c>
      <c r="Z26" s="465" t="s">
        <v>288</v>
      </c>
      <c r="AA26" s="395" t="s">
        <v>29</v>
      </c>
      <c r="AB26" s="395" t="s">
        <v>29</v>
      </c>
      <c r="AC26" s="395" t="s">
        <v>18</v>
      </c>
      <c r="AD26" s="395"/>
      <c r="AE26" s="398"/>
      <c r="AF26" s="417"/>
      <c r="AG26" s="404" t="s">
        <v>18</v>
      </c>
      <c r="AH26" s="404"/>
      <c r="AI26" s="400" t="n">
        <v>132</v>
      </c>
      <c r="AJ26" s="401" t="n">
        <f aca="false">COUNTIF(D26:AI26,"T")*6+COUNTIF(D26:AI26,"P")*12+COUNTIF(D26:AI26,"M")*6+COUNTIF(D26:AI26,"NA")*6+COUNTIF(D26:AI26,"N")*12+COUNTIF(D26:AI26,"TNA")*12+COUNTIF(D26:AI26,"PNB")*18+COUNTIF(D26:AI26,"MN")*18+COUNTIF(D26:AI26,"PNA")*18+COUNTIF(D26:AI26,"TN")*18+COUNTIF(D26:AI26,"NB")*6+COUNTIF(D26:AI26,"AF")*6+COUNTIF(D26:AI26,"AE")*12</f>
        <v>168</v>
      </c>
      <c r="AK26" s="402" t="n">
        <f aca="false">SUM(AJ26-132)</f>
        <v>36</v>
      </c>
      <c r="AL26" s="390"/>
    </row>
    <row r="27" customFormat="false" ht="13.8" hidden="false" customHeight="false" outlineLevel="0" collapsed="false">
      <c r="A27" s="408" t="n">
        <v>143073</v>
      </c>
      <c r="B27" s="393" t="s">
        <v>386</v>
      </c>
      <c r="C27" s="394" t="s">
        <v>310</v>
      </c>
      <c r="D27" s="394" t="s">
        <v>287</v>
      </c>
      <c r="E27" s="470" t="s">
        <v>387</v>
      </c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00" t="n">
        <v>132</v>
      </c>
      <c r="AJ27" s="401" t="n">
        <f aca="false">COUNTIF(D27:AI27,"T")*6+COUNTIF(D27:AI27,"P")*12+COUNTIF(D27:AI27,"M")*6+COUNTIF(D27:AI27,"NA")*6+COUNTIF(D27:AI27,"N")*12+COUNTIF(D27:AI27,"TNA")*12+COUNTIF(D27:AI27,"PNB")*18+COUNTIF(D27:AI27,"MN")*18+COUNTIF(D27:AI27,"PNA")*18+COUNTIF(D27:AI27,"TN")*18+COUNTIF(D27:AI27,"NB")*6+COUNTIF(D27:AI27,"AF")*6+COUNTIF(D27:AI27,"AE")*12</f>
        <v>0</v>
      </c>
      <c r="AK27" s="402" t="n">
        <f aca="false">SUM(AJ27-132)</f>
        <v>-132</v>
      </c>
      <c r="AL27" s="390"/>
    </row>
    <row r="28" customFormat="false" ht="13.8" hidden="false" customHeight="false" outlineLevel="0" collapsed="false">
      <c r="A28" s="392" t="n">
        <v>143219</v>
      </c>
      <c r="B28" s="393" t="s">
        <v>388</v>
      </c>
      <c r="C28" s="394" t="s">
        <v>372</v>
      </c>
      <c r="D28" s="394" t="s">
        <v>287</v>
      </c>
      <c r="E28" s="404" t="s">
        <v>18</v>
      </c>
      <c r="F28" s="404"/>
      <c r="G28" s="395" t="s">
        <v>18</v>
      </c>
      <c r="H28" s="395" t="s">
        <v>18</v>
      </c>
      <c r="I28" s="395"/>
      <c r="J28" s="398"/>
      <c r="K28" s="398" t="s">
        <v>18</v>
      </c>
      <c r="L28" s="395" t="s">
        <v>18</v>
      </c>
      <c r="M28" s="395"/>
      <c r="N28" s="395" t="s">
        <v>18</v>
      </c>
      <c r="O28" s="395"/>
      <c r="P28" s="395" t="s">
        <v>18</v>
      </c>
      <c r="Q28" s="398" t="s">
        <v>18</v>
      </c>
      <c r="R28" s="398"/>
      <c r="S28" s="395"/>
      <c r="T28" s="395" t="s">
        <v>18</v>
      </c>
      <c r="U28" s="395" t="s">
        <v>18</v>
      </c>
      <c r="V28" s="395"/>
      <c r="W28" s="395" t="s">
        <v>18</v>
      </c>
      <c r="X28" s="399" t="s">
        <v>18</v>
      </c>
      <c r="Y28" s="399"/>
      <c r="Z28" s="395" t="s">
        <v>18</v>
      </c>
      <c r="AA28" s="395"/>
      <c r="AB28" s="395" t="s">
        <v>18</v>
      </c>
      <c r="AC28" s="395" t="s">
        <v>18</v>
      </c>
      <c r="AD28" s="395"/>
      <c r="AE28" s="398"/>
      <c r="AF28" s="417"/>
      <c r="AG28" s="404"/>
      <c r="AH28" s="404" t="s">
        <v>18</v>
      </c>
      <c r="AI28" s="400" t="n">
        <v>132</v>
      </c>
      <c r="AJ28" s="401" t="n">
        <f aca="false">COUNTIF(D28:AI28,"T")*6+COUNTIF(D28:AI28,"P")*12+COUNTIF(D28:AI28,"M")*6+COUNTIF(D28:AI28,"NA")*6+COUNTIF(D28:AI28,"N")*12+COUNTIF(D28:AI28,"TNA")*12+COUNTIF(D28:AI28,"PNB")*18+COUNTIF(D28:AI28,"MN")*18+COUNTIF(D28:AI28,"PNA")*18+COUNTIF(D28:AI28,"TN")*18+COUNTIF(D28:AI28,"NB")*6+COUNTIF(D28:AI28,"AF")*6+COUNTIF(D28:AI28,"AE")*12</f>
        <v>192</v>
      </c>
      <c r="AK28" s="402" t="n">
        <f aca="false">SUM(AJ28-132)</f>
        <v>60</v>
      </c>
      <c r="AL28" s="390"/>
    </row>
    <row r="29" customFormat="false" ht="13.8" hidden="false" customHeight="false" outlineLevel="0" collapsed="false">
      <c r="A29" s="392" t="n">
        <v>143081</v>
      </c>
      <c r="B29" s="393" t="s">
        <v>389</v>
      </c>
      <c r="C29" s="394" t="s">
        <v>374</v>
      </c>
      <c r="D29" s="394" t="s">
        <v>287</v>
      </c>
      <c r="E29" s="404" t="s">
        <v>18</v>
      </c>
      <c r="F29" s="404"/>
      <c r="G29" s="395" t="s">
        <v>18</v>
      </c>
      <c r="H29" s="395" t="s">
        <v>18</v>
      </c>
      <c r="I29" s="395"/>
      <c r="J29" s="398" t="s">
        <v>18</v>
      </c>
      <c r="K29" s="398" t="s">
        <v>18</v>
      </c>
      <c r="L29" s="395"/>
      <c r="M29" s="395" t="s">
        <v>18</v>
      </c>
      <c r="N29" s="395" t="s">
        <v>18</v>
      </c>
      <c r="O29" s="395"/>
      <c r="P29" s="395"/>
      <c r="Q29" s="398"/>
      <c r="R29" s="398"/>
      <c r="S29" s="395" t="s">
        <v>18</v>
      </c>
      <c r="T29" s="395"/>
      <c r="U29" s="466"/>
      <c r="V29" s="466"/>
      <c r="W29" s="466" t="s">
        <v>288</v>
      </c>
      <c r="X29" s="466"/>
      <c r="Y29" s="466"/>
      <c r="Z29" s="466" t="s">
        <v>288</v>
      </c>
      <c r="AA29" s="466"/>
      <c r="AB29" s="466"/>
      <c r="AC29" s="466" t="s">
        <v>288</v>
      </c>
      <c r="AD29" s="466"/>
      <c r="AE29" s="466"/>
      <c r="AF29" s="471" t="s">
        <v>288</v>
      </c>
      <c r="AG29" s="471" t="s">
        <v>288</v>
      </c>
      <c r="AH29" s="471"/>
      <c r="AI29" s="400" t="n">
        <v>132</v>
      </c>
      <c r="AJ29" s="401" t="n">
        <f aca="false">COUNTIF(D29:AI29,"T")*6+COUNTIF(D29:AI29,"P")*12+COUNTIF(D29:AI29,"M")*6+COUNTIF(D29:AI29,"NA")*6+COUNTIF(D29:AI29,"N")*12+COUNTIF(D29:AI29,"TNA")*12+COUNTIF(D29:AI29,"PNB")*18+COUNTIF(D29:AI29,"MN")*18+COUNTIF(D29:AI29,"PNA")*18+COUNTIF(D29:AI29,"TN")*18+COUNTIF(D29:AI29,"NB")*6+COUNTIF(D29:AI29,"AF")*6+COUNTIF(D29:AI29,"AE")*12</f>
        <v>96</v>
      </c>
      <c r="AK29" s="402" t="n">
        <f aca="false">SUM(AJ29-132)</f>
        <v>-36</v>
      </c>
      <c r="AL29" s="390"/>
    </row>
    <row r="30" customFormat="false" ht="13.8" hidden="false" customHeight="false" outlineLevel="0" collapsed="false">
      <c r="A30" s="430"/>
      <c r="B30" s="449" t="s">
        <v>299</v>
      </c>
      <c r="C30" s="394" t="s">
        <v>376</v>
      </c>
      <c r="D30" s="394" t="s">
        <v>287</v>
      </c>
      <c r="E30" s="416"/>
      <c r="F30" s="404"/>
      <c r="G30" s="472"/>
      <c r="H30" s="472"/>
      <c r="I30" s="395"/>
      <c r="J30" s="398"/>
      <c r="K30" s="473"/>
      <c r="L30" s="472"/>
      <c r="M30" s="395"/>
      <c r="N30" s="472"/>
      <c r="O30" s="395"/>
      <c r="P30" s="472"/>
      <c r="Q30" s="398"/>
      <c r="R30" s="398"/>
      <c r="S30" s="472"/>
      <c r="T30" s="395"/>
      <c r="U30" s="395"/>
      <c r="V30" s="472"/>
      <c r="W30" s="472"/>
      <c r="X30" s="474"/>
      <c r="Y30" s="474"/>
      <c r="Z30" s="472"/>
      <c r="AA30" s="472"/>
      <c r="AB30" s="472"/>
      <c r="AC30" s="472"/>
      <c r="AD30" s="472"/>
      <c r="AE30" s="473"/>
      <c r="AF30" s="475"/>
      <c r="AG30" s="404"/>
      <c r="AH30" s="404"/>
      <c r="AI30" s="434"/>
      <c r="AJ30" s="435"/>
      <c r="AK30" s="436"/>
      <c r="AL30" s="390"/>
    </row>
    <row r="31" customFormat="false" ht="13.8" hidden="false" customHeight="false" outlineLevel="0" collapsed="false">
      <c r="A31" s="392"/>
      <c r="B31" s="393"/>
      <c r="C31" s="429"/>
      <c r="D31" s="429"/>
      <c r="E31" s="404" t="n">
        <v>11</v>
      </c>
      <c r="F31" s="404"/>
      <c r="G31" s="395"/>
      <c r="H31" s="395" t="n">
        <v>11</v>
      </c>
      <c r="I31" s="395"/>
      <c r="J31" s="398"/>
      <c r="K31" s="398" t="n">
        <v>11</v>
      </c>
      <c r="L31" s="395"/>
      <c r="M31" s="395"/>
      <c r="N31" s="395" t="n">
        <v>11</v>
      </c>
      <c r="O31" s="395"/>
      <c r="P31" s="395"/>
      <c r="Q31" s="417" t="n">
        <v>11</v>
      </c>
      <c r="R31" s="417"/>
      <c r="S31" s="404"/>
      <c r="T31" s="404" t="n">
        <v>11</v>
      </c>
      <c r="U31" s="404"/>
      <c r="V31" s="404"/>
      <c r="W31" s="404" t="n">
        <v>11</v>
      </c>
      <c r="X31" s="419"/>
      <c r="Y31" s="419"/>
      <c r="Z31" s="395" t="n">
        <v>11</v>
      </c>
      <c r="AA31" s="395"/>
      <c r="AB31" s="395"/>
      <c r="AC31" s="395" t="n">
        <v>11</v>
      </c>
      <c r="AD31" s="395"/>
      <c r="AE31" s="398"/>
      <c r="AF31" s="417" t="n">
        <v>10</v>
      </c>
      <c r="AG31" s="404"/>
      <c r="AH31" s="404"/>
      <c r="AI31" s="434"/>
      <c r="AJ31" s="435"/>
      <c r="AK31" s="436"/>
      <c r="AL31" s="390"/>
    </row>
    <row r="32" customFormat="false" ht="13.8" hidden="false" customHeight="false" outlineLevel="0" collapsed="false">
      <c r="A32" s="386" t="s">
        <v>278</v>
      </c>
      <c r="B32" s="387" t="s">
        <v>273</v>
      </c>
      <c r="C32" s="386" t="s">
        <v>274</v>
      </c>
      <c r="D32" s="388" t="s">
        <v>275</v>
      </c>
      <c r="E32" s="388" t="n">
        <v>1</v>
      </c>
      <c r="F32" s="388" t="n">
        <v>2</v>
      </c>
      <c r="G32" s="388" t="n">
        <v>3</v>
      </c>
      <c r="H32" s="388" t="n">
        <v>4</v>
      </c>
      <c r="I32" s="388" t="n">
        <v>5</v>
      </c>
      <c r="J32" s="388" t="n">
        <v>6</v>
      </c>
      <c r="K32" s="388" t="n">
        <v>7</v>
      </c>
      <c r="L32" s="388" t="n">
        <v>8</v>
      </c>
      <c r="M32" s="388" t="n">
        <v>9</v>
      </c>
      <c r="N32" s="388" t="n">
        <v>10</v>
      </c>
      <c r="O32" s="388" t="n">
        <v>11</v>
      </c>
      <c r="P32" s="388" t="n">
        <v>12</v>
      </c>
      <c r="Q32" s="388" t="n">
        <v>13</v>
      </c>
      <c r="R32" s="388" t="n">
        <v>14</v>
      </c>
      <c r="S32" s="388" t="n">
        <v>15</v>
      </c>
      <c r="T32" s="388" t="n">
        <v>16</v>
      </c>
      <c r="U32" s="388" t="n">
        <v>17</v>
      </c>
      <c r="V32" s="388" t="n">
        <v>18</v>
      </c>
      <c r="W32" s="388" t="n">
        <v>19</v>
      </c>
      <c r="X32" s="388" t="n">
        <v>20</v>
      </c>
      <c r="Y32" s="388" t="n">
        <v>21</v>
      </c>
      <c r="Z32" s="388" t="n">
        <v>22</v>
      </c>
      <c r="AA32" s="389" t="n">
        <v>23</v>
      </c>
      <c r="AB32" s="389" t="n">
        <v>24</v>
      </c>
      <c r="AC32" s="389" t="n">
        <v>25</v>
      </c>
      <c r="AD32" s="389" t="n">
        <v>26</v>
      </c>
      <c r="AE32" s="389" t="n">
        <v>27</v>
      </c>
      <c r="AF32" s="389" t="n">
        <v>28</v>
      </c>
      <c r="AG32" s="389" t="n">
        <v>29</v>
      </c>
      <c r="AH32" s="389" t="n">
        <v>30</v>
      </c>
      <c r="AI32" s="388" t="s">
        <v>234</v>
      </c>
      <c r="AJ32" s="388" t="s">
        <v>276</v>
      </c>
      <c r="AK32" s="388" t="s">
        <v>277</v>
      </c>
      <c r="AL32" s="390"/>
    </row>
    <row r="33" customFormat="false" ht="13.8" hidden="false" customHeight="false" outlineLevel="0" collapsed="false">
      <c r="A33" s="420"/>
      <c r="B33" s="391" t="s">
        <v>360</v>
      </c>
      <c r="C33" s="388" t="s">
        <v>325</v>
      </c>
      <c r="D33" s="388"/>
      <c r="E33" s="389" t="s">
        <v>282</v>
      </c>
      <c r="F33" s="389" t="s">
        <v>29</v>
      </c>
      <c r="G33" s="389" t="s">
        <v>283</v>
      </c>
      <c r="H33" s="389" t="s">
        <v>283</v>
      </c>
      <c r="I33" s="389" t="s">
        <v>282</v>
      </c>
      <c r="J33" s="389" t="s">
        <v>282</v>
      </c>
      <c r="K33" s="389" t="s">
        <v>284</v>
      </c>
      <c r="L33" s="389" t="s">
        <v>282</v>
      </c>
      <c r="M33" s="389" t="s">
        <v>29</v>
      </c>
      <c r="N33" s="389" t="s">
        <v>283</v>
      </c>
      <c r="O33" s="389" t="s">
        <v>283</v>
      </c>
      <c r="P33" s="389" t="s">
        <v>282</v>
      </c>
      <c r="Q33" s="389" t="s">
        <v>282</v>
      </c>
      <c r="R33" s="389" t="s">
        <v>284</v>
      </c>
      <c r="S33" s="389" t="s">
        <v>282</v>
      </c>
      <c r="T33" s="389" t="s">
        <v>29</v>
      </c>
      <c r="U33" s="389" t="s">
        <v>283</v>
      </c>
      <c r="V33" s="389" t="s">
        <v>283</v>
      </c>
      <c r="W33" s="389" t="s">
        <v>282</v>
      </c>
      <c r="X33" s="389" t="s">
        <v>282</v>
      </c>
      <c r="Y33" s="389" t="s">
        <v>284</v>
      </c>
      <c r="Z33" s="389" t="s">
        <v>282</v>
      </c>
      <c r="AA33" s="389" t="s">
        <v>29</v>
      </c>
      <c r="AB33" s="389" t="s">
        <v>283</v>
      </c>
      <c r="AC33" s="389" t="s">
        <v>283</v>
      </c>
      <c r="AD33" s="389" t="s">
        <v>282</v>
      </c>
      <c r="AE33" s="389" t="s">
        <v>282</v>
      </c>
      <c r="AF33" s="389" t="s">
        <v>284</v>
      </c>
      <c r="AG33" s="389" t="s">
        <v>282</v>
      </c>
      <c r="AH33" s="389" t="s">
        <v>29</v>
      </c>
      <c r="AI33" s="388"/>
      <c r="AJ33" s="388"/>
      <c r="AK33" s="388"/>
      <c r="AL33" s="390"/>
    </row>
    <row r="34" customFormat="false" ht="13.8" hidden="false" customHeight="false" outlineLevel="0" collapsed="false">
      <c r="A34" s="408" t="n">
        <v>143103</v>
      </c>
      <c r="B34" s="393" t="s">
        <v>390</v>
      </c>
      <c r="C34" s="394" t="s">
        <v>365</v>
      </c>
      <c r="D34" s="412" t="s">
        <v>287</v>
      </c>
      <c r="E34" s="404" t="s">
        <v>307</v>
      </c>
      <c r="F34" s="404"/>
      <c r="G34" s="404"/>
      <c r="H34" s="404"/>
      <c r="I34" s="404"/>
      <c r="J34" s="398"/>
      <c r="K34" s="398"/>
      <c r="L34" s="395" t="s">
        <v>307</v>
      </c>
      <c r="M34" s="395"/>
      <c r="N34" s="395"/>
      <c r="O34" s="395"/>
      <c r="P34" s="395"/>
      <c r="Q34" s="398"/>
      <c r="R34" s="398" t="s">
        <v>18</v>
      </c>
      <c r="S34" s="395" t="s">
        <v>307</v>
      </c>
      <c r="T34" s="395"/>
      <c r="U34" s="395"/>
      <c r="V34" s="395"/>
      <c r="W34" s="395"/>
      <c r="X34" s="398" t="s">
        <v>18</v>
      </c>
      <c r="Y34" s="398"/>
      <c r="Z34" s="395" t="s">
        <v>307</v>
      </c>
      <c r="AA34" s="395"/>
      <c r="AB34" s="395"/>
      <c r="AC34" s="395"/>
      <c r="AD34" s="395"/>
      <c r="AE34" s="398"/>
      <c r="AF34" s="417" t="s">
        <v>18</v>
      </c>
      <c r="AG34" s="404" t="s">
        <v>307</v>
      </c>
      <c r="AH34" s="404"/>
      <c r="AI34" s="400" t="n">
        <v>132</v>
      </c>
      <c r="AJ34" s="401" t="n">
        <f aca="false">COUNTIF(D34:AI34,"T")*6+COUNTIF(D34:AI34,"P")*12+COUNTIF(D34:AI34,"M")*6+COUNTIF(D34:AI34,"NA")*6+COUNTIF(D34:AI34,"N")*12+COUNTIF(D34:AI34,"TNA")*12+COUNTIF(D34:AI34,"PNB")*18+COUNTIF(D34:AI34,"MN")*18+COUNTIF(D34:AI34,"PNA")*18+COUNTIF(D34:AI34,"TN")*18+COUNTIF(D34:AI34,"NB")*6+COUNTIF(D34:AI34,"AF")*6+COUNTIF(D34:AI34,"AE")*12</f>
        <v>36</v>
      </c>
      <c r="AK34" s="402" t="n">
        <f aca="false">SUM(AJ34-0)</f>
        <v>36</v>
      </c>
      <c r="AL34" s="390"/>
    </row>
    <row r="35" customFormat="false" ht="13.8" hidden="false" customHeight="false" outlineLevel="0" collapsed="false">
      <c r="A35" s="408" t="n">
        <v>143154</v>
      </c>
      <c r="B35" s="476" t="s">
        <v>391</v>
      </c>
      <c r="C35" s="394" t="s">
        <v>367</v>
      </c>
      <c r="D35" s="412" t="s">
        <v>287</v>
      </c>
      <c r="E35" s="416" t="s">
        <v>18</v>
      </c>
      <c r="F35" s="404" t="s">
        <v>18</v>
      </c>
      <c r="G35" s="395"/>
      <c r="H35" s="395" t="s">
        <v>29</v>
      </c>
      <c r="I35" s="395" t="s">
        <v>18</v>
      </c>
      <c r="J35" s="398"/>
      <c r="K35" s="398" t="s">
        <v>18</v>
      </c>
      <c r="L35" s="395" t="s">
        <v>29</v>
      </c>
      <c r="M35" s="395"/>
      <c r="N35" s="395" t="s">
        <v>29</v>
      </c>
      <c r="O35" s="395" t="s">
        <v>29</v>
      </c>
      <c r="P35" s="395"/>
      <c r="Q35" s="398"/>
      <c r="R35" s="398" t="s">
        <v>18</v>
      </c>
      <c r="S35" s="395" t="s">
        <v>18</v>
      </c>
      <c r="T35" s="395" t="s">
        <v>18</v>
      </c>
      <c r="U35" s="395" t="s">
        <v>18</v>
      </c>
      <c r="V35" s="395"/>
      <c r="W35" s="395" t="s">
        <v>18</v>
      </c>
      <c r="X35" s="398"/>
      <c r="Y35" s="398"/>
      <c r="Z35" s="395" t="s">
        <v>18</v>
      </c>
      <c r="AA35" s="395" t="s">
        <v>18</v>
      </c>
      <c r="AB35" s="395" t="s">
        <v>11</v>
      </c>
      <c r="AC35" s="395" t="s">
        <v>18</v>
      </c>
      <c r="AD35" s="395" t="s">
        <v>18</v>
      </c>
      <c r="AE35" s="398"/>
      <c r="AF35" s="417" t="s">
        <v>18</v>
      </c>
      <c r="AG35" s="404"/>
      <c r="AH35" s="404"/>
      <c r="AI35" s="400" t="n">
        <v>132</v>
      </c>
      <c r="AJ35" s="401" t="n">
        <f aca="false">COUNTIF(D35:AI35,"T")*6+COUNTIF(D35:AI35,"P")*12+COUNTIF(D35:AI35,"M")*6+COUNTIF(D35:AI35,"NA")*6+COUNTIF(D35:AI35,"N")*12+COUNTIF(D35:AI35,"TNA")*12+COUNTIF(D35:AI35,"PNB")*18+COUNTIF(D35:AI35,"MN")*18+COUNTIF(D35:AI35,"PNA")*18+COUNTIF(D35:AI35,"TN")*18+COUNTIF(D35:AI35,"NB")*6+COUNTIF(D35:AI35,"AF")*6+COUNTIF(D35:AI35,"AE")*12</f>
        <v>198</v>
      </c>
      <c r="AK35" s="402" t="n">
        <f aca="false">SUM(AJ35-132)</f>
        <v>66</v>
      </c>
      <c r="AL35" s="390"/>
    </row>
    <row r="36" customFormat="false" ht="13.8" hidden="false" customHeight="false" outlineLevel="0" collapsed="false">
      <c r="A36" s="408" t="n">
        <v>143260</v>
      </c>
      <c r="B36" s="476" t="s">
        <v>392</v>
      </c>
      <c r="C36" s="394" t="s">
        <v>369</v>
      </c>
      <c r="D36" s="412" t="s">
        <v>287</v>
      </c>
      <c r="E36" s="413"/>
      <c r="F36" s="404" t="s">
        <v>354</v>
      </c>
      <c r="G36" s="395" t="s">
        <v>294</v>
      </c>
      <c r="H36" s="395" t="s">
        <v>18</v>
      </c>
      <c r="I36" s="395" t="s">
        <v>40</v>
      </c>
      <c r="J36" s="398"/>
      <c r="K36" s="398"/>
      <c r="L36" s="395" t="s">
        <v>354</v>
      </c>
      <c r="M36" s="395" t="s">
        <v>294</v>
      </c>
      <c r="N36" s="395" t="s">
        <v>11</v>
      </c>
      <c r="O36" s="395" t="s">
        <v>294</v>
      </c>
      <c r="P36" s="395" t="s">
        <v>18</v>
      </c>
      <c r="Q36" s="398"/>
      <c r="R36" s="398" t="s">
        <v>311</v>
      </c>
      <c r="S36" s="395"/>
      <c r="T36" s="395"/>
      <c r="U36" s="395" t="s">
        <v>354</v>
      </c>
      <c r="V36" s="395" t="s">
        <v>18</v>
      </c>
      <c r="W36" s="395" t="s">
        <v>294</v>
      </c>
      <c r="X36" s="398" t="s">
        <v>311</v>
      </c>
      <c r="Y36" s="398"/>
      <c r="Z36" s="395"/>
      <c r="AA36" s="395" t="s">
        <v>18</v>
      </c>
      <c r="AB36" s="395" t="s">
        <v>18</v>
      </c>
      <c r="AC36" s="395" t="s">
        <v>294</v>
      </c>
      <c r="AD36" s="395" t="s">
        <v>18</v>
      </c>
      <c r="AE36" s="398" t="s">
        <v>18</v>
      </c>
      <c r="AF36" s="417"/>
      <c r="AG36" s="404" t="s">
        <v>18</v>
      </c>
      <c r="AH36" s="404" t="s">
        <v>18</v>
      </c>
      <c r="AI36" s="400" t="n">
        <v>132</v>
      </c>
      <c r="AJ36" s="401" t="n">
        <f aca="false">COUNTIF(D36:AI36,"T")*6+COUNTIF(D36:AI36,"P")*12+COUNTIF(D36:AI36,"M")*6+COUNTIF(D36:AI36,"NA")*6+COUNTIF(D36:AI36,"N")*12+COUNTIF(D36:AI36,"TNA")*12+COUNTIF(D36:AI36,"PNB")*18+COUNTIF(D36:AI36,"MN")*18+COUNTIF(D36:AI36,"PNA")*18+COUNTIF(D36:AI36,"TN")*18+COUNTIF(D36:AI36,"NB")*6+COUNTIF(D36:AI36,"AF")*6+COUNTIF(D36:AI36,"AE")*12</f>
        <v>246</v>
      </c>
      <c r="AK36" s="402" t="n">
        <f aca="false">SUM(AJ36-132)</f>
        <v>114</v>
      </c>
      <c r="AL36" s="390"/>
    </row>
    <row r="37" customFormat="false" ht="13.8" hidden="false" customHeight="false" outlineLevel="0" collapsed="false">
      <c r="A37" s="477" t="n">
        <v>155403</v>
      </c>
      <c r="B37" s="476" t="s">
        <v>393</v>
      </c>
      <c r="C37" s="394" t="s">
        <v>300</v>
      </c>
      <c r="D37" s="412" t="s">
        <v>287</v>
      </c>
      <c r="E37" s="416" t="s">
        <v>18</v>
      </c>
      <c r="F37" s="404" t="s">
        <v>18</v>
      </c>
      <c r="G37" s="395" t="s">
        <v>18</v>
      </c>
      <c r="H37" s="395" t="s">
        <v>18</v>
      </c>
      <c r="I37" s="395" t="s">
        <v>18</v>
      </c>
      <c r="J37" s="398"/>
      <c r="K37" s="398" t="s">
        <v>18</v>
      </c>
      <c r="L37" s="395" t="s">
        <v>18</v>
      </c>
      <c r="M37" s="395" t="s">
        <v>18</v>
      </c>
      <c r="N37" s="395" t="s">
        <v>18</v>
      </c>
      <c r="O37" s="395" t="s">
        <v>18</v>
      </c>
      <c r="P37" s="395"/>
      <c r="Q37" s="398" t="s">
        <v>18</v>
      </c>
      <c r="R37" s="398" t="s">
        <v>18</v>
      </c>
      <c r="S37" s="395"/>
      <c r="T37" s="395"/>
      <c r="U37" s="395"/>
      <c r="V37" s="395" t="s">
        <v>18</v>
      </c>
      <c r="W37" s="395"/>
      <c r="X37" s="398" t="s">
        <v>18</v>
      </c>
      <c r="Y37" s="398" t="s">
        <v>18</v>
      </c>
      <c r="Z37" s="419" t="s">
        <v>394</v>
      </c>
      <c r="AA37" s="419"/>
      <c r="AB37" s="419"/>
      <c r="AC37" s="419"/>
      <c r="AD37" s="419"/>
      <c r="AE37" s="419"/>
      <c r="AF37" s="419"/>
      <c r="AG37" s="419"/>
      <c r="AH37" s="419"/>
      <c r="AI37" s="400" t="n">
        <v>90</v>
      </c>
      <c r="AJ37" s="401" t="n">
        <f aca="false">COUNTIF(D37:AI37,"T")*6+COUNTIF(D37:AI37,"P")*12+COUNTIF(D37:AI37,"M")*6+COUNTIF(D37:AI37,"NA")*6+COUNTIF(D37:AI37,"N")*12+COUNTIF(D37:AI37,"TNA")*12+COUNTIF(D37:AI37,"PNB")*18+COUNTIF(D37:AI37,"MN")*18+COUNTIF(D37:AI37,"PNA")*18+COUNTIF(D37:AI37,"TN")*18+COUNTIF(D37:AI37,"NB")*6+COUNTIF(D37:AI37,"AF")*6+COUNTIF(D37:AI37,"AE")*12</f>
        <v>180</v>
      </c>
      <c r="AK37" s="402" t="n">
        <f aca="false">SUM(AJ37-90)</f>
        <v>90</v>
      </c>
      <c r="AL37" s="390"/>
    </row>
    <row r="38" customFormat="false" ht="13.8" hidden="false" customHeight="false" outlineLevel="0" collapsed="false">
      <c r="A38" s="408" t="n">
        <v>142980</v>
      </c>
      <c r="B38" s="476" t="s">
        <v>395</v>
      </c>
      <c r="C38" s="394" t="s">
        <v>302</v>
      </c>
      <c r="D38" s="412" t="s">
        <v>287</v>
      </c>
      <c r="E38" s="404" t="s">
        <v>18</v>
      </c>
      <c r="F38" s="404" t="s">
        <v>18</v>
      </c>
      <c r="G38" s="395"/>
      <c r="H38" s="395"/>
      <c r="I38" s="395" t="s">
        <v>18</v>
      </c>
      <c r="J38" s="398"/>
      <c r="K38" s="398"/>
      <c r="L38" s="465" t="s">
        <v>18</v>
      </c>
      <c r="M38" s="395"/>
      <c r="N38" s="395" t="s">
        <v>18</v>
      </c>
      <c r="O38" s="395"/>
      <c r="P38" s="395" t="s">
        <v>18</v>
      </c>
      <c r="Q38" s="398"/>
      <c r="R38" s="398" t="s">
        <v>18</v>
      </c>
      <c r="S38" s="395"/>
      <c r="T38" s="395" t="s">
        <v>18</v>
      </c>
      <c r="U38" s="395" t="s">
        <v>18</v>
      </c>
      <c r="V38" s="395"/>
      <c r="W38" s="395" t="s">
        <v>18</v>
      </c>
      <c r="X38" s="398" t="s">
        <v>18</v>
      </c>
      <c r="Y38" s="398"/>
      <c r="Z38" s="395"/>
      <c r="AA38" s="395" t="s">
        <v>18</v>
      </c>
      <c r="AB38" s="395" t="s">
        <v>18</v>
      </c>
      <c r="AC38" s="395" t="s">
        <v>18</v>
      </c>
      <c r="AD38" s="395" t="s">
        <v>18</v>
      </c>
      <c r="AE38" s="398" t="s">
        <v>18</v>
      </c>
      <c r="AF38" s="417"/>
      <c r="AG38" s="404"/>
      <c r="AH38" s="404" t="s">
        <v>18</v>
      </c>
      <c r="AI38" s="400" t="n">
        <v>132</v>
      </c>
      <c r="AJ38" s="401" t="n">
        <f aca="false">COUNTIF(D38:AI38,"T")*6+COUNTIF(D38:AI38,"P")*12+COUNTIF(D38:AI38,"M")*6+COUNTIF(D38:AI38,"NA")*6+COUNTIF(D38:AI38,"N")*12+COUNTIF(D38:AI38,"TNA")*12+COUNTIF(D38:AI38,"PNB")*18+COUNTIF(D38:AI38,"MN")*18+COUNTIF(D38:AI38,"PNA")*18+COUNTIF(D38:AI38,"TN")*18+COUNTIF(D38:AI38,"NB")*6+COUNTIF(D38:AI38,"AF")*6+COUNTIF(D38:AI38,"AE")*12</f>
        <v>204</v>
      </c>
      <c r="AK38" s="402" t="n">
        <f aca="false">SUM(AJ38-132)</f>
        <v>72</v>
      </c>
      <c r="AL38" s="390"/>
    </row>
    <row r="39" customFormat="false" ht="13.8" hidden="false" customHeight="false" outlineLevel="0" collapsed="false">
      <c r="A39" s="408" t="n">
        <v>143049</v>
      </c>
      <c r="B39" s="476" t="s">
        <v>396</v>
      </c>
      <c r="C39" s="394" t="s">
        <v>304</v>
      </c>
      <c r="D39" s="412" t="s">
        <v>287</v>
      </c>
      <c r="E39" s="478"/>
      <c r="F39" s="404" t="s">
        <v>18</v>
      </c>
      <c r="G39" s="395"/>
      <c r="H39" s="395"/>
      <c r="I39" s="395" t="s">
        <v>18</v>
      </c>
      <c r="J39" s="398"/>
      <c r="K39" s="398"/>
      <c r="L39" s="395" t="s">
        <v>18</v>
      </c>
      <c r="M39" s="395"/>
      <c r="N39" s="395"/>
      <c r="O39" s="395" t="s">
        <v>18</v>
      </c>
      <c r="P39" s="395"/>
      <c r="Q39" s="398" t="s">
        <v>294</v>
      </c>
      <c r="R39" s="398" t="s">
        <v>18</v>
      </c>
      <c r="S39" s="395"/>
      <c r="T39" s="395"/>
      <c r="U39" s="395" t="s">
        <v>18</v>
      </c>
      <c r="V39" s="395"/>
      <c r="W39" s="395"/>
      <c r="X39" s="398" t="s">
        <v>18</v>
      </c>
      <c r="Y39" s="398"/>
      <c r="Z39" s="395" t="s">
        <v>18</v>
      </c>
      <c r="AA39" s="395" t="s">
        <v>18</v>
      </c>
      <c r="AB39" s="395"/>
      <c r="AC39" s="395"/>
      <c r="AD39" s="395" t="s">
        <v>18</v>
      </c>
      <c r="AE39" s="398" t="s">
        <v>18</v>
      </c>
      <c r="AF39" s="417"/>
      <c r="AG39" s="404" t="s">
        <v>18</v>
      </c>
      <c r="AH39" s="404" t="s">
        <v>18</v>
      </c>
      <c r="AI39" s="400" t="n">
        <v>132</v>
      </c>
      <c r="AJ39" s="401" t="n">
        <f aca="false">COUNTIF(D39:AI39,"T")*6+COUNTIF(D39:AI39,"P")*12+COUNTIF(D39:AI39,"M")*6+COUNTIF(D39:AI39,"NA")*6+COUNTIF(D39:AI39,"N")*12+COUNTIF(D39:AI39,"TNA")*12+COUNTIF(D39:AI39,"PNB")*18+COUNTIF(D39:AI39,"MN")*18+COUNTIF(D39:AI39,"PNA")*18+COUNTIF(D39:AI39,"TN")*18+COUNTIF(D39:AI39,"NB")*6+COUNTIF(D39:AI39,"AF")*6+COUNTIF(D39:AI39,"AE")*12</f>
        <v>162</v>
      </c>
      <c r="AK39" s="402" t="n">
        <f aca="false">SUM(AJ39-132)</f>
        <v>30</v>
      </c>
      <c r="AL39" s="390"/>
    </row>
    <row r="40" customFormat="false" ht="13.8" hidden="false" customHeight="false" outlineLevel="0" collapsed="false">
      <c r="A40" s="409"/>
      <c r="B40" s="449" t="s">
        <v>299</v>
      </c>
      <c r="C40" s="394" t="s">
        <v>306</v>
      </c>
      <c r="D40" s="412" t="s">
        <v>287</v>
      </c>
      <c r="E40" s="478"/>
      <c r="F40" s="478"/>
      <c r="G40" s="472"/>
      <c r="H40" s="472"/>
      <c r="I40" s="472"/>
      <c r="J40" s="473"/>
      <c r="K40" s="473"/>
      <c r="L40" s="472"/>
      <c r="M40" s="472"/>
      <c r="N40" s="472"/>
      <c r="O40" s="472"/>
      <c r="P40" s="472"/>
      <c r="Q40" s="473"/>
      <c r="R40" s="473"/>
      <c r="S40" s="472"/>
      <c r="T40" s="472"/>
      <c r="U40" s="472"/>
      <c r="V40" s="472"/>
      <c r="W40" s="472"/>
      <c r="X40" s="473"/>
      <c r="Y40" s="473"/>
      <c r="Z40" s="472"/>
      <c r="AA40" s="472"/>
      <c r="AB40" s="472" t="s">
        <v>42</v>
      </c>
      <c r="AC40" s="472"/>
      <c r="AD40" s="472"/>
      <c r="AE40" s="473"/>
      <c r="AF40" s="475"/>
      <c r="AG40" s="478"/>
      <c r="AH40" s="478"/>
      <c r="AI40" s="434"/>
      <c r="AJ40" s="435"/>
      <c r="AK40" s="420"/>
      <c r="AL40" s="390"/>
    </row>
    <row r="41" customFormat="false" ht="13.8" hidden="false" customHeight="false" outlineLevel="0" collapsed="false">
      <c r="A41" s="430"/>
      <c r="B41" s="449" t="s">
        <v>299</v>
      </c>
      <c r="C41" s="394" t="s">
        <v>310</v>
      </c>
      <c r="D41" s="412" t="s">
        <v>287</v>
      </c>
      <c r="E41" s="478"/>
      <c r="F41" s="478"/>
      <c r="G41" s="472"/>
      <c r="H41" s="472"/>
      <c r="I41" s="472"/>
      <c r="J41" s="473"/>
      <c r="K41" s="473"/>
      <c r="L41" s="472"/>
      <c r="M41" s="472"/>
      <c r="N41" s="472"/>
      <c r="O41" s="472"/>
      <c r="P41" s="472"/>
      <c r="Q41" s="473"/>
      <c r="R41" s="473"/>
      <c r="S41" s="472"/>
      <c r="T41" s="472"/>
      <c r="U41" s="472"/>
      <c r="V41" s="472"/>
      <c r="W41" s="472"/>
      <c r="X41" s="473"/>
      <c r="Y41" s="473"/>
      <c r="Z41" s="472"/>
      <c r="AA41" s="472"/>
      <c r="AB41" s="472"/>
      <c r="AC41" s="472"/>
      <c r="AD41" s="472"/>
      <c r="AE41" s="473"/>
      <c r="AF41" s="475"/>
      <c r="AG41" s="478"/>
      <c r="AH41" s="478"/>
      <c r="AI41" s="434"/>
      <c r="AJ41" s="435"/>
      <c r="AK41" s="420"/>
      <c r="AL41" s="390"/>
    </row>
    <row r="42" customFormat="false" ht="13.8" hidden="false" customHeight="false" outlineLevel="0" collapsed="false">
      <c r="A42" s="409"/>
      <c r="B42" s="449" t="s">
        <v>299</v>
      </c>
      <c r="C42" s="394" t="s">
        <v>372</v>
      </c>
      <c r="D42" s="412" t="s">
        <v>287</v>
      </c>
      <c r="E42" s="478"/>
      <c r="F42" s="478"/>
      <c r="G42" s="472"/>
      <c r="H42" s="472"/>
      <c r="I42" s="472"/>
      <c r="J42" s="473"/>
      <c r="K42" s="473"/>
      <c r="L42" s="472"/>
      <c r="M42" s="472"/>
      <c r="N42" s="472"/>
      <c r="O42" s="472"/>
      <c r="P42" s="472"/>
      <c r="Q42" s="473"/>
      <c r="R42" s="473"/>
      <c r="S42" s="472"/>
      <c r="T42" s="472"/>
      <c r="U42" s="472"/>
      <c r="V42" s="472"/>
      <c r="W42" s="472"/>
      <c r="X42" s="473"/>
      <c r="Y42" s="473"/>
      <c r="Z42" s="472"/>
      <c r="AA42" s="472"/>
      <c r="AB42" s="472"/>
      <c r="AC42" s="472"/>
      <c r="AD42" s="472"/>
      <c r="AE42" s="473"/>
      <c r="AF42" s="475"/>
      <c r="AG42" s="478"/>
      <c r="AH42" s="478"/>
      <c r="AI42" s="400" t="s">
        <v>42</v>
      </c>
      <c r="AJ42" s="435"/>
      <c r="AK42" s="420"/>
      <c r="AL42" s="479"/>
    </row>
    <row r="43" customFormat="false" ht="13.8" hidden="false" customHeight="false" outlineLevel="0" collapsed="false">
      <c r="A43" s="477" t="n">
        <v>163767</v>
      </c>
      <c r="B43" s="393" t="s">
        <v>397</v>
      </c>
      <c r="C43" s="394" t="s">
        <v>374</v>
      </c>
      <c r="D43" s="412" t="s">
        <v>287</v>
      </c>
      <c r="E43" s="478"/>
      <c r="F43" s="404" t="s">
        <v>18</v>
      </c>
      <c r="G43" s="395" t="s">
        <v>18</v>
      </c>
      <c r="H43" s="395" t="s">
        <v>18</v>
      </c>
      <c r="I43" s="395" t="s">
        <v>18</v>
      </c>
      <c r="J43" s="398"/>
      <c r="K43" s="398"/>
      <c r="L43" s="395" t="s">
        <v>18</v>
      </c>
      <c r="M43" s="395" t="s">
        <v>398</v>
      </c>
      <c r="N43" s="395"/>
      <c r="O43" s="395" t="s">
        <v>18</v>
      </c>
      <c r="P43" s="395"/>
      <c r="Q43" s="398" t="s">
        <v>18</v>
      </c>
      <c r="R43" s="398" t="s">
        <v>311</v>
      </c>
      <c r="S43" s="395"/>
      <c r="T43" s="395"/>
      <c r="U43" s="395" t="s">
        <v>18</v>
      </c>
      <c r="V43" s="395" t="s">
        <v>311</v>
      </c>
      <c r="W43" s="395"/>
      <c r="X43" s="398" t="s">
        <v>18</v>
      </c>
      <c r="Y43" s="398" t="s">
        <v>18</v>
      </c>
      <c r="Z43" s="395"/>
      <c r="AA43" s="395" t="s">
        <v>11</v>
      </c>
      <c r="AB43" s="395" t="s">
        <v>18</v>
      </c>
      <c r="AC43" s="395" t="s">
        <v>18</v>
      </c>
      <c r="AD43" s="395" t="s">
        <v>11</v>
      </c>
      <c r="AE43" s="398"/>
      <c r="AF43" s="417"/>
      <c r="AG43" s="404" t="s">
        <v>18</v>
      </c>
      <c r="AH43" s="478"/>
      <c r="AI43" s="400" t="n">
        <v>132</v>
      </c>
      <c r="AJ43" s="401" t="n">
        <f aca="false">COUNTIF(D43:AI43,"T")*6+COUNTIF(D43:AI43,"P")*12+COUNTIF(D43:AI43,"M")*6+COUNTIF(D43:AI43,"NA")*6+COUNTIF(D43:AI43,"N")*12+COUNTIF(D43:AI43,"TNA")*12+COUNTIF(D43:AI43,"PNB")*18+COUNTIF(D43:AI43,"MN")*18+COUNTIF(D43:AI43,"PNA")*18+COUNTIF(D43:AI43,"TN")*18+COUNTIF(D43:AI43,"NB")*6+COUNTIF(D43:AI43,"AF")*6+COUNTIF(D43:AI43,"AE")*12</f>
        <v>204</v>
      </c>
      <c r="AK43" s="402" t="n">
        <f aca="false">SUM(AJ43-132)</f>
        <v>72</v>
      </c>
      <c r="AL43" s="390"/>
    </row>
    <row r="44" customFormat="false" ht="13.8" hidden="false" customHeight="false" outlineLevel="0" collapsed="false">
      <c r="A44" s="408" t="n">
        <v>111147</v>
      </c>
      <c r="B44" s="393" t="s">
        <v>399</v>
      </c>
      <c r="C44" s="394" t="s">
        <v>376</v>
      </c>
      <c r="D44" s="412" t="s">
        <v>287</v>
      </c>
      <c r="E44" s="416"/>
      <c r="F44" s="404" t="s">
        <v>18</v>
      </c>
      <c r="G44" s="395" t="s">
        <v>18</v>
      </c>
      <c r="H44" s="395"/>
      <c r="I44" s="395" t="s">
        <v>18</v>
      </c>
      <c r="J44" s="398"/>
      <c r="K44" s="398"/>
      <c r="L44" s="395" t="s">
        <v>18</v>
      </c>
      <c r="M44" s="395"/>
      <c r="N44" s="395"/>
      <c r="O44" s="395" t="s">
        <v>18</v>
      </c>
      <c r="P44" s="395" t="s">
        <v>18</v>
      </c>
      <c r="Q44" s="398"/>
      <c r="R44" s="398" t="s">
        <v>18</v>
      </c>
      <c r="S44" s="395"/>
      <c r="T44" s="395"/>
      <c r="U44" s="395" t="s">
        <v>381</v>
      </c>
      <c r="V44" s="395"/>
      <c r="W44" s="395"/>
      <c r="X44" s="398" t="s">
        <v>18</v>
      </c>
      <c r="Y44" s="398" t="s">
        <v>18</v>
      </c>
      <c r="Z44" s="395"/>
      <c r="AA44" s="395" t="s">
        <v>18</v>
      </c>
      <c r="AB44" s="395" t="s">
        <v>381</v>
      </c>
      <c r="AC44" s="395"/>
      <c r="AD44" s="395" t="s">
        <v>18</v>
      </c>
      <c r="AE44" s="398"/>
      <c r="AF44" s="417" t="s">
        <v>18</v>
      </c>
      <c r="AG44" s="404"/>
      <c r="AH44" s="404"/>
      <c r="AI44" s="400" t="n">
        <v>108</v>
      </c>
      <c r="AJ44" s="401" t="n">
        <f aca="false">COUNTIF(D44:AI44,"T")*6+COUNTIF(D44:AI44,"P")*12+COUNTIF(D44:AI44,"M")*6+COUNTIF(D44:AI44,"NA")*6+COUNTIF(D44:AI44,"N")*12+COUNTIF(D44:AI44,"TNA")*12+COUNTIF(D44:AI44,"PNB")*18+COUNTIF(D44:AI44,"MN")*18+COUNTIF(D44:AI44,"PNA")*18+COUNTIF(D44:AI44,"TN")*18+COUNTIF(D44:AI44,"NB")*6+COUNTIF(D44:AI44,"AF")*6+COUNTIF(D44:AI44,"AE")*12</f>
        <v>144</v>
      </c>
      <c r="AK44" s="402" t="n">
        <f aca="false">SUM(AJ44-108)</f>
        <v>36</v>
      </c>
      <c r="AL44" s="479"/>
    </row>
    <row r="45" customFormat="false" ht="13.8" hidden="false" customHeight="false" outlineLevel="0" collapsed="false">
      <c r="A45" s="408"/>
      <c r="B45" s="393"/>
      <c r="C45" s="429"/>
      <c r="D45" s="429"/>
      <c r="E45" s="478"/>
      <c r="F45" s="404" t="n">
        <v>11</v>
      </c>
      <c r="G45" s="395"/>
      <c r="H45" s="472"/>
      <c r="I45" s="395" t="n">
        <v>11</v>
      </c>
      <c r="J45" s="398"/>
      <c r="K45" s="473"/>
      <c r="L45" s="395" t="n">
        <v>11</v>
      </c>
      <c r="M45" s="395"/>
      <c r="N45" s="395"/>
      <c r="O45" s="395" t="n">
        <v>11</v>
      </c>
      <c r="P45" s="395"/>
      <c r="Q45" s="417"/>
      <c r="R45" s="417" t="n">
        <v>11</v>
      </c>
      <c r="S45" s="404"/>
      <c r="T45" s="404"/>
      <c r="U45" s="404" t="n">
        <v>11</v>
      </c>
      <c r="V45" s="404"/>
      <c r="W45" s="404"/>
      <c r="X45" s="417" t="n">
        <v>11</v>
      </c>
      <c r="Y45" s="417"/>
      <c r="Z45" s="395"/>
      <c r="AA45" s="395" t="n">
        <v>11</v>
      </c>
      <c r="AB45" s="395"/>
      <c r="AC45" s="395"/>
      <c r="AD45" s="395" t="n">
        <v>11</v>
      </c>
      <c r="AE45" s="398"/>
      <c r="AF45" s="417"/>
      <c r="AG45" s="404" t="n">
        <v>11</v>
      </c>
      <c r="AH45" s="404"/>
      <c r="AI45" s="434"/>
      <c r="AJ45" s="435"/>
      <c r="AK45" s="436"/>
      <c r="AL45" s="390"/>
    </row>
    <row r="46" customFormat="false" ht="13.8" hidden="false" customHeight="false" outlineLevel="0" collapsed="false">
      <c r="A46" s="386" t="s">
        <v>278</v>
      </c>
      <c r="B46" s="387" t="s">
        <v>273</v>
      </c>
      <c r="C46" s="386" t="s">
        <v>274</v>
      </c>
      <c r="D46" s="388" t="s">
        <v>275</v>
      </c>
      <c r="E46" s="388" t="n">
        <v>1</v>
      </c>
      <c r="F46" s="388" t="n">
        <v>2</v>
      </c>
      <c r="G46" s="388" t="n">
        <v>3</v>
      </c>
      <c r="H46" s="388" t="n">
        <v>4</v>
      </c>
      <c r="I46" s="388" t="n">
        <v>5</v>
      </c>
      <c r="J46" s="388" t="n">
        <v>6</v>
      </c>
      <c r="K46" s="388" t="n">
        <v>7</v>
      </c>
      <c r="L46" s="388" t="n">
        <v>8</v>
      </c>
      <c r="M46" s="388" t="n">
        <v>9</v>
      </c>
      <c r="N46" s="388" t="n">
        <v>10</v>
      </c>
      <c r="O46" s="388" t="n">
        <v>11</v>
      </c>
      <c r="P46" s="388" t="n">
        <v>12</v>
      </c>
      <c r="Q46" s="388" t="n">
        <v>13</v>
      </c>
      <c r="R46" s="388" t="n">
        <v>14</v>
      </c>
      <c r="S46" s="388" t="n">
        <v>15</v>
      </c>
      <c r="T46" s="388" t="n">
        <v>16</v>
      </c>
      <c r="U46" s="388" t="n">
        <v>17</v>
      </c>
      <c r="V46" s="388" t="n">
        <v>18</v>
      </c>
      <c r="W46" s="388" t="n">
        <v>19</v>
      </c>
      <c r="X46" s="388" t="n">
        <v>20</v>
      </c>
      <c r="Y46" s="388" t="n">
        <v>21</v>
      </c>
      <c r="Z46" s="388" t="n">
        <v>22</v>
      </c>
      <c r="AA46" s="389" t="n">
        <v>23</v>
      </c>
      <c r="AB46" s="389" t="n">
        <v>24</v>
      </c>
      <c r="AC46" s="389" t="n">
        <v>25</v>
      </c>
      <c r="AD46" s="389" t="n">
        <v>26</v>
      </c>
      <c r="AE46" s="389" t="n">
        <v>27</v>
      </c>
      <c r="AF46" s="389" t="n">
        <v>28</v>
      </c>
      <c r="AG46" s="389" t="n">
        <v>29</v>
      </c>
      <c r="AH46" s="389" t="n">
        <v>30</v>
      </c>
      <c r="AI46" s="388" t="s">
        <v>234</v>
      </c>
      <c r="AJ46" s="388" t="s">
        <v>276</v>
      </c>
      <c r="AK46" s="388" t="s">
        <v>277</v>
      </c>
      <c r="AL46" s="390"/>
    </row>
    <row r="47" customFormat="false" ht="13.8" hidden="false" customHeight="false" outlineLevel="0" collapsed="false">
      <c r="A47" s="420"/>
      <c r="B47" s="391" t="s">
        <v>360</v>
      </c>
      <c r="C47" s="388" t="s">
        <v>332</v>
      </c>
      <c r="D47" s="388"/>
      <c r="E47" s="389" t="s">
        <v>282</v>
      </c>
      <c r="F47" s="389" t="s">
        <v>29</v>
      </c>
      <c r="G47" s="389" t="s">
        <v>283</v>
      </c>
      <c r="H47" s="389" t="s">
        <v>283</v>
      </c>
      <c r="I47" s="389" t="s">
        <v>282</v>
      </c>
      <c r="J47" s="389" t="s">
        <v>282</v>
      </c>
      <c r="K47" s="389" t="s">
        <v>284</v>
      </c>
      <c r="L47" s="389" t="s">
        <v>282</v>
      </c>
      <c r="M47" s="389" t="s">
        <v>29</v>
      </c>
      <c r="N47" s="389" t="s">
        <v>283</v>
      </c>
      <c r="O47" s="389" t="s">
        <v>283</v>
      </c>
      <c r="P47" s="389" t="s">
        <v>282</v>
      </c>
      <c r="Q47" s="389" t="s">
        <v>282</v>
      </c>
      <c r="R47" s="389" t="s">
        <v>284</v>
      </c>
      <c r="S47" s="389" t="s">
        <v>282</v>
      </c>
      <c r="T47" s="389" t="s">
        <v>29</v>
      </c>
      <c r="U47" s="389" t="s">
        <v>283</v>
      </c>
      <c r="V47" s="389" t="s">
        <v>283</v>
      </c>
      <c r="W47" s="389" t="s">
        <v>282</v>
      </c>
      <c r="X47" s="389" t="s">
        <v>282</v>
      </c>
      <c r="Y47" s="389" t="s">
        <v>284</v>
      </c>
      <c r="Z47" s="389" t="s">
        <v>282</v>
      </c>
      <c r="AA47" s="389" t="s">
        <v>29</v>
      </c>
      <c r="AB47" s="389" t="s">
        <v>283</v>
      </c>
      <c r="AC47" s="389" t="s">
        <v>283</v>
      </c>
      <c r="AD47" s="389" t="s">
        <v>282</v>
      </c>
      <c r="AE47" s="389" t="s">
        <v>282</v>
      </c>
      <c r="AF47" s="389" t="s">
        <v>284</v>
      </c>
      <c r="AG47" s="389" t="s">
        <v>282</v>
      </c>
      <c r="AH47" s="389" t="s">
        <v>29</v>
      </c>
      <c r="AI47" s="388"/>
      <c r="AJ47" s="388"/>
      <c r="AK47" s="388"/>
      <c r="AL47" s="390"/>
    </row>
    <row r="48" customFormat="false" ht="13.8" hidden="false" customHeight="false" outlineLevel="0" collapsed="false">
      <c r="A48" s="408" t="n">
        <v>142964</v>
      </c>
      <c r="B48" s="393" t="s">
        <v>400</v>
      </c>
      <c r="C48" s="394" t="s">
        <v>365</v>
      </c>
      <c r="D48" s="412" t="s">
        <v>334</v>
      </c>
      <c r="E48" s="404"/>
      <c r="F48" s="404" t="s">
        <v>40</v>
      </c>
      <c r="G48" s="395" t="s">
        <v>40</v>
      </c>
      <c r="H48" s="395"/>
      <c r="I48" s="395" t="s">
        <v>40</v>
      </c>
      <c r="J48" s="398" t="s">
        <v>40</v>
      </c>
      <c r="K48" s="398" t="s">
        <v>40</v>
      </c>
      <c r="L48" s="395"/>
      <c r="M48" s="395" t="s">
        <v>40</v>
      </c>
      <c r="N48" s="395" t="s">
        <v>40</v>
      </c>
      <c r="O48" s="395"/>
      <c r="P48" s="395" t="s">
        <v>40</v>
      </c>
      <c r="Q48" s="398"/>
      <c r="R48" s="398" t="s">
        <v>40</v>
      </c>
      <c r="S48" s="395" t="s">
        <v>40</v>
      </c>
      <c r="T48" s="395"/>
      <c r="U48" s="395"/>
      <c r="V48" s="467" t="s">
        <v>288</v>
      </c>
      <c r="W48" s="467" t="s">
        <v>288</v>
      </c>
      <c r="X48" s="467"/>
      <c r="Y48" s="467"/>
      <c r="Z48" s="467" t="s">
        <v>288</v>
      </c>
      <c r="AA48" s="398" t="s">
        <v>40</v>
      </c>
      <c r="AB48" s="398"/>
      <c r="AC48" s="395"/>
      <c r="AD48" s="395"/>
      <c r="AE48" s="398"/>
      <c r="AF48" s="417"/>
      <c r="AG48" s="404" t="s">
        <v>40</v>
      </c>
      <c r="AH48" s="404" t="s">
        <v>40</v>
      </c>
      <c r="AI48" s="400" t="n">
        <v>132</v>
      </c>
      <c r="AJ48" s="401" t="n">
        <f aca="false">COUNTIF(D48:AI48,"T")*6+COUNTIF(D48:AI48,"P")*12+COUNTIF(D48:AI48,"M")*6+COUNTIF(D48:AI48,"NA")*6+COUNTIF(D48:AI48,"N")*12+COUNTIF(D48:AI48,"TNA")*12+COUNTIF(D48:AI48,"PNB")*18+COUNTIF(D48:AI48,"MN")*18+COUNTIF(D48:AI48,"PNA")*18+COUNTIF(D48:AI48,"TN")*18+COUNTIF(D48:AI48,"NB")*6+COUNTIF(D48:AI48,"AF")*6+COUNTIF(D48:AI48,"AE")*12</f>
        <v>156</v>
      </c>
      <c r="AK48" s="402" t="n">
        <f aca="false">SUM(AJ48-132)</f>
        <v>24</v>
      </c>
      <c r="AL48" s="390"/>
    </row>
    <row r="49" customFormat="false" ht="13.8" hidden="false" customHeight="false" outlineLevel="0" collapsed="false">
      <c r="A49" s="408" t="n">
        <v>143146</v>
      </c>
      <c r="B49" s="393" t="s">
        <v>401</v>
      </c>
      <c r="C49" s="394" t="s">
        <v>367</v>
      </c>
      <c r="D49" s="412" t="s">
        <v>334</v>
      </c>
      <c r="E49" s="480"/>
      <c r="F49" s="478"/>
      <c r="G49" s="395" t="s">
        <v>40</v>
      </c>
      <c r="H49" s="395" t="s">
        <v>11</v>
      </c>
      <c r="I49" s="395"/>
      <c r="J49" s="398" t="s">
        <v>40</v>
      </c>
      <c r="K49" s="398" t="s">
        <v>11</v>
      </c>
      <c r="L49" s="395" t="s">
        <v>311</v>
      </c>
      <c r="M49" s="395" t="s">
        <v>40</v>
      </c>
      <c r="N49" s="395"/>
      <c r="O49" s="395"/>
      <c r="P49" s="465" t="s">
        <v>288</v>
      </c>
      <c r="Q49" s="398"/>
      <c r="R49" s="398"/>
      <c r="S49" s="465" t="s">
        <v>288</v>
      </c>
      <c r="T49" s="395"/>
      <c r="U49" s="395"/>
      <c r="V49" s="395" t="s">
        <v>40</v>
      </c>
      <c r="W49" s="395"/>
      <c r="X49" s="399"/>
      <c r="Y49" s="399" t="s">
        <v>40</v>
      </c>
      <c r="Z49" s="395"/>
      <c r="AA49" s="395"/>
      <c r="AB49" s="395" t="s">
        <v>40</v>
      </c>
      <c r="AC49" s="395"/>
      <c r="AD49" s="395" t="s">
        <v>339</v>
      </c>
      <c r="AE49" s="398" t="s">
        <v>40</v>
      </c>
      <c r="AF49" s="417"/>
      <c r="AG49" s="404" t="s">
        <v>40</v>
      </c>
      <c r="AH49" s="404" t="s">
        <v>40</v>
      </c>
      <c r="AI49" s="400" t="n">
        <v>132</v>
      </c>
      <c r="AJ49" s="401" t="n">
        <f aca="false">COUNTIF(D49:AI49,"T")*6+COUNTIF(D49:AI49,"P")*12+COUNTIF(D49:AI49,"M")*6+COUNTIF(D49:AI49,"NA")*6+COUNTIF(D49:AI49,"N")*12+COUNTIF(D49:AI49,"TNA")*12+COUNTIF(D49:AI49,"PNB")*18+COUNTIF(D49:AI49,"MN")*18+COUNTIF(D49:AI49,"PNA")*18+COUNTIF(D49:AI49,"TN")*18+COUNTIF(D49:AI49,"NB")*6+COUNTIF(D49:AI49,"AF")*6+COUNTIF(D49:AI49,"AE")*12</f>
        <v>144</v>
      </c>
      <c r="AK49" s="402" t="n">
        <f aca="false">SUM(AJ49-132)</f>
        <v>12</v>
      </c>
      <c r="AL49" s="390"/>
    </row>
    <row r="50" customFormat="false" ht="13.8" hidden="false" customHeight="false" outlineLevel="0" collapsed="false">
      <c r="A50" s="408" t="n">
        <v>142999</v>
      </c>
      <c r="B50" s="393" t="s">
        <v>402</v>
      </c>
      <c r="C50" s="394" t="s">
        <v>369</v>
      </c>
      <c r="D50" s="412" t="s">
        <v>334</v>
      </c>
      <c r="E50" s="413"/>
      <c r="F50" s="404"/>
      <c r="G50" s="395" t="s">
        <v>40</v>
      </c>
      <c r="H50" s="395"/>
      <c r="I50" s="395"/>
      <c r="J50" s="398" t="s">
        <v>40</v>
      </c>
      <c r="K50" s="398" t="s">
        <v>40</v>
      </c>
      <c r="L50" s="395"/>
      <c r="M50" s="395" t="s">
        <v>40</v>
      </c>
      <c r="N50" s="395"/>
      <c r="O50" s="395"/>
      <c r="P50" s="395" t="s">
        <v>40</v>
      </c>
      <c r="Q50" s="398"/>
      <c r="R50" s="398"/>
      <c r="S50" s="395" t="s">
        <v>40</v>
      </c>
      <c r="T50" s="395"/>
      <c r="U50" s="395"/>
      <c r="V50" s="395" t="s">
        <v>40</v>
      </c>
      <c r="W50" s="395" t="s">
        <v>339</v>
      </c>
      <c r="X50" s="399"/>
      <c r="Y50" s="399" t="s">
        <v>40</v>
      </c>
      <c r="Z50" s="395"/>
      <c r="AA50" s="395"/>
      <c r="AB50" s="395" t="s">
        <v>40</v>
      </c>
      <c r="AC50" s="395"/>
      <c r="AD50" s="395"/>
      <c r="AE50" s="398"/>
      <c r="AF50" s="417"/>
      <c r="AG50" s="404" t="s">
        <v>40</v>
      </c>
      <c r="AH50" s="404" t="s">
        <v>40</v>
      </c>
      <c r="AI50" s="400" t="n">
        <v>132</v>
      </c>
      <c r="AJ50" s="401" t="n">
        <f aca="false">COUNTIF(D50:AI50,"T")*6+COUNTIF(D50:AI50,"P")*12+COUNTIF(D50:AI50,"M")*6+COUNTIF(D50:AI50,"NA")*6+COUNTIF(D50:AI50,"N")*12+COUNTIF(D50:AI50,"TNA")*12+COUNTIF(D50:AI50,"PNB")*18+COUNTIF(D50:AI50,"MN")*18+COUNTIF(D50:AI50,"PNA")*18+COUNTIF(D50:AI50,"TN")*18+COUNTIF(D50:AI50,"NB")*6+COUNTIF(D50:AI50,"AF")*6+COUNTIF(D50:AI50,"AE")*12</f>
        <v>138</v>
      </c>
      <c r="AK50" s="402" t="n">
        <f aca="false">SUM(AJ50-132)</f>
        <v>6</v>
      </c>
      <c r="AL50" s="390"/>
    </row>
    <row r="51" customFormat="false" ht="13.8" hidden="false" customHeight="false" outlineLevel="0" collapsed="false">
      <c r="A51" s="408" t="n">
        <v>143065</v>
      </c>
      <c r="B51" s="393" t="s">
        <v>403</v>
      </c>
      <c r="C51" s="394" t="s">
        <v>300</v>
      </c>
      <c r="D51" s="412" t="s">
        <v>334</v>
      </c>
      <c r="E51" s="416" t="s">
        <v>40</v>
      </c>
      <c r="F51" s="478"/>
      <c r="G51" s="395" t="s">
        <v>40</v>
      </c>
      <c r="H51" s="395"/>
      <c r="I51" s="395"/>
      <c r="J51" s="398"/>
      <c r="K51" s="398" t="s">
        <v>40</v>
      </c>
      <c r="L51" s="395" t="s">
        <v>40</v>
      </c>
      <c r="M51" s="395" t="s">
        <v>40</v>
      </c>
      <c r="N51" s="395"/>
      <c r="O51" s="395" t="s">
        <v>40</v>
      </c>
      <c r="P51" s="395" t="s">
        <v>40</v>
      </c>
      <c r="Q51" s="398"/>
      <c r="R51" s="467" t="s">
        <v>288</v>
      </c>
      <c r="S51" s="395" t="s">
        <v>40</v>
      </c>
      <c r="T51" s="395"/>
      <c r="U51" s="395"/>
      <c r="V51" s="395" t="s">
        <v>40</v>
      </c>
      <c r="W51" s="395"/>
      <c r="X51" s="399"/>
      <c r="Y51" s="399" t="s">
        <v>40</v>
      </c>
      <c r="Z51" s="395"/>
      <c r="AA51" s="395"/>
      <c r="AB51" s="395" t="s">
        <v>40</v>
      </c>
      <c r="AC51" s="395"/>
      <c r="AD51" s="395"/>
      <c r="AE51" s="398"/>
      <c r="AF51" s="417"/>
      <c r="AG51" s="404" t="s">
        <v>40</v>
      </c>
      <c r="AH51" s="404"/>
      <c r="AI51" s="400" t="n">
        <v>132</v>
      </c>
      <c r="AJ51" s="401" t="n">
        <f aca="false">COUNTIF(D51:AI51,"T")*6+COUNTIF(D51:AI51,"P")*12+COUNTIF(D51:AI51,"M")*6+COUNTIF(D51:AI51,"NA")*6+COUNTIF(D51:AI51,"N")*12+COUNTIF(D51:AI51,"TNA")*12+COUNTIF(D51:AI51,"PNB")*18+COUNTIF(D51:AI51,"MN")*18+COUNTIF(D51:AI51,"PNA")*18+COUNTIF(D51:AI51,"TN")*18+COUNTIF(D51:AI51,"NB")*6+COUNTIF(D51:AI51,"AF")*6+COUNTIF(D51:AI51,"AE")*12</f>
        <v>144</v>
      </c>
      <c r="AK51" s="402" t="n">
        <f aca="false">SUM(AJ51-132)</f>
        <v>12</v>
      </c>
      <c r="AL51" s="390"/>
    </row>
    <row r="52" customFormat="false" ht="13.8" hidden="false" customHeight="false" outlineLevel="0" collapsed="false">
      <c r="A52" s="408" t="n">
        <v>153281</v>
      </c>
      <c r="B52" s="393" t="s">
        <v>404</v>
      </c>
      <c r="C52" s="394" t="s">
        <v>302</v>
      </c>
      <c r="D52" s="412" t="s">
        <v>334</v>
      </c>
      <c r="E52" s="404"/>
      <c r="F52" s="468" t="s">
        <v>288</v>
      </c>
      <c r="G52" s="395" t="s">
        <v>40</v>
      </c>
      <c r="H52" s="395"/>
      <c r="I52" s="395"/>
      <c r="J52" s="398" t="s">
        <v>40</v>
      </c>
      <c r="K52" s="398"/>
      <c r="L52" s="395"/>
      <c r="M52" s="395" t="s">
        <v>40</v>
      </c>
      <c r="N52" s="395"/>
      <c r="O52" s="395"/>
      <c r="P52" s="395" t="s">
        <v>40</v>
      </c>
      <c r="Q52" s="398"/>
      <c r="R52" s="398"/>
      <c r="S52" s="395"/>
      <c r="T52" s="395" t="s">
        <v>40</v>
      </c>
      <c r="U52" s="395"/>
      <c r="V52" s="395" t="s">
        <v>40</v>
      </c>
      <c r="W52" s="395"/>
      <c r="X52" s="399"/>
      <c r="Y52" s="399" t="s">
        <v>40</v>
      </c>
      <c r="Z52" s="395"/>
      <c r="AA52" s="395"/>
      <c r="AB52" s="395" t="s">
        <v>40</v>
      </c>
      <c r="AC52" s="395"/>
      <c r="AD52" s="395"/>
      <c r="AE52" s="398" t="s">
        <v>40</v>
      </c>
      <c r="AF52" s="417"/>
      <c r="AG52" s="404"/>
      <c r="AH52" s="404" t="s">
        <v>40</v>
      </c>
      <c r="AI52" s="400" t="n">
        <v>132</v>
      </c>
      <c r="AJ52" s="401" t="n">
        <f aca="false">COUNTIF(D52:AI52,"T")*6+COUNTIF(D52:AI52,"P")*12+COUNTIF(D52:AI52,"M")*6+COUNTIF(D52:AI52,"NA")*6+COUNTIF(D52:AI52,"N")*12+COUNTIF(D52:AI52,"TNA")*12+COUNTIF(D52:AI52,"PNB")*18+COUNTIF(D52:AI52,"MN")*18+COUNTIF(D52:AI52,"PNA")*18+COUNTIF(D52:AI52,"TN")*18+COUNTIF(D52:AI52,"NB")*6+COUNTIF(D52:AI52,"AF")*6+COUNTIF(D52:AI52,"AE")*12</f>
        <v>120</v>
      </c>
      <c r="AK52" s="402" t="n">
        <f aca="false">SUM(AJ52-132)</f>
        <v>-12</v>
      </c>
      <c r="AL52" s="390"/>
    </row>
    <row r="53" customFormat="false" ht="13.8" hidden="false" customHeight="false" outlineLevel="0" collapsed="false">
      <c r="A53" s="408" t="n">
        <v>143170</v>
      </c>
      <c r="B53" s="393" t="s">
        <v>405</v>
      </c>
      <c r="C53" s="394" t="s">
        <v>304</v>
      </c>
      <c r="D53" s="412" t="s">
        <v>334</v>
      </c>
      <c r="E53" s="478"/>
      <c r="F53" s="404"/>
      <c r="G53" s="395" t="s">
        <v>40</v>
      </c>
      <c r="H53" s="395"/>
      <c r="I53" s="395" t="s">
        <v>40</v>
      </c>
      <c r="J53" s="398" t="s">
        <v>18</v>
      </c>
      <c r="K53" s="398"/>
      <c r="L53" s="395" t="s">
        <v>40</v>
      </c>
      <c r="M53" s="395" t="s">
        <v>40</v>
      </c>
      <c r="N53" s="395"/>
      <c r="O53" s="395"/>
      <c r="P53" s="465" t="s">
        <v>288</v>
      </c>
      <c r="Q53" s="398"/>
      <c r="R53" s="467" t="s">
        <v>288</v>
      </c>
      <c r="S53" s="465"/>
      <c r="T53" s="395"/>
      <c r="U53" s="395"/>
      <c r="V53" s="395" t="s">
        <v>40</v>
      </c>
      <c r="W53" s="395"/>
      <c r="X53" s="399" t="s">
        <v>40</v>
      </c>
      <c r="Y53" s="399" t="s">
        <v>40</v>
      </c>
      <c r="Z53" s="395"/>
      <c r="AA53" s="395"/>
      <c r="AB53" s="395" t="s">
        <v>40</v>
      </c>
      <c r="AC53" s="395"/>
      <c r="AD53" s="395" t="s">
        <v>40</v>
      </c>
      <c r="AE53" s="398" t="s">
        <v>40</v>
      </c>
      <c r="AF53" s="417"/>
      <c r="AG53" s="404"/>
      <c r="AH53" s="404" t="s">
        <v>40</v>
      </c>
      <c r="AI53" s="400" t="n">
        <v>132</v>
      </c>
      <c r="AJ53" s="401" t="n">
        <f aca="false">COUNTIF(D53:AI53,"T")*6+COUNTIF(D53:AI53,"P")*12+COUNTIF(D53:AI53,"M")*6+COUNTIF(D53:AI53,"NA")*6+COUNTIF(D53:AI53,"N")*12+COUNTIF(D53:AI53,"TNA")*12+COUNTIF(D53:AI53,"PNB")*18+COUNTIF(D53:AI53,"MN")*18+COUNTIF(D53:AI53,"PNA")*18+COUNTIF(D53:AI53,"TN")*18+COUNTIF(D53:AI53,"NB")*6+COUNTIF(D53:AI53,"AF")*6+COUNTIF(D53:AI53,"AE")*12</f>
        <v>144</v>
      </c>
      <c r="AK53" s="402" t="n">
        <f aca="false">SUM(AJ53-132)</f>
        <v>12</v>
      </c>
      <c r="AL53" s="390"/>
    </row>
    <row r="54" customFormat="false" ht="13.8" hidden="false" customHeight="false" outlineLevel="0" collapsed="false">
      <c r="A54" s="408" t="n">
        <v>143278</v>
      </c>
      <c r="B54" s="393" t="s">
        <v>406</v>
      </c>
      <c r="C54" s="394" t="s">
        <v>306</v>
      </c>
      <c r="D54" s="412" t="s">
        <v>334</v>
      </c>
      <c r="E54" s="478"/>
      <c r="F54" s="404" t="s">
        <v>40</v>
      </c>
      <c r="G54" s="395" t="s">
        <v>40</v>
      </c>
      <c r="H54" s="395"/>
      <c r="I54" s="395"/>
      <c r="J54" s="398" t="s">
        <v>40</v>
      </c>
      <c r="K54" s="398"/>
      <c r="L54" s="395"/>
      <c r="M54" s="395" t="s">
        <v>40</v>
      </c>
      <c r="N54" s="395" t="s">
        <v>40</v>
      </c>
      <c r="O54" s="395"/>
      <c r="P54" s="395" t="s">
        <v>40</v>
      </c>
      <c r="Q54" s="398"/>
      <c r="R54" s="398"/>
      <c r="S54" s="395" t="s">
        <v>40</v>
      </c>
      <c r="T54" s="395" t="s">
        <v>40</v>
      </c>
      <c r="U54" s="395" t="s">
        <v>40</v>
      </c>
      <c r="V54" s="395"/>
      <c r="W54" s="395"/>
      <c r="X54" s="399" t="s">
        <v>40</v>
      </c>
      <c r="Y54" s="399" t="s">
        <v>40</v>
      </c>
      <c r="Z54" s="395"/>
      <c r="AA54" s="395"/>
      <c r="AB54" s="395" t="s">
        <v>40</v>
      </c>
      <c r="AC54" s="395" t="s">
        <v>40</v>
      </c>
      <c r="AD54" s="395" t="s">
        <v>339</v>
      </c>
      <c r="AE54" s="398" t="s">
        <v>40</v>
      </c>
      <c r="AF54" s="417"/>
      <c r="AG54" s="404" t="s">
        <v>40</v>
      </c>
      <c r="AH54" s="404" t="s">
        <v>40</v>
      </c>
      <c r="AI54" s="400" t="n">
        <v>132</v>
      </c>
      <c r="AJ54" s="401" t="n">
        <f aca="false">COUNTIF(D54:AI54,"T")*6+COUNTIF(D54:AI54,"P")*12+COUNTIF(D54:AI54,"M")*6+COUNTIF(D54:AI54,"NA")*6+COUNTIF(D54:AI54,"N")*12+COUNTIF(D54:AI54,"TNA")*12+COUNTIF(D54:AI54,"PNB")*18+COUNTIF(D54:AI54,"MN")*18+COUNTIF(D54:AI54,"PNA")*18+COUNTIF(D54:AI54,"TN")*18+COUNTIF(D54:AI54,"NB")*6+COUNTIF(D54:AI54,"AF")*6+COUNTIF(D54:AI54,"AE")*12</f>
        <v>198</v>
      </c>
      <c r="AK54" s="402" t="n">
        <f aca="false">SUM(AJ54-132)</f>
        <v>66</v>
      </c>
      <c r="AL54" s="390"/>
    </row>
    <row r="55" customFormat="false" ht="13.8" hidden="false" customHeight="false" outlineLevel="0" collapsed="false">
      <c r="A55" s="408" t="n">
        <v>159875</v>
      </c>
      <c r="B55" s="393" t="s">
        <v>407</v>
      </c>
      <c r="C55" s="394" t="s">
        <v>310</v>
      </c>
      <c r="D55" s="412" t="s">
        <v>334</v>
      </c>
      <c r="E55" s="478"/>
      <c r="F55" s="404" t="s">
        <v>40</v>
      </c>
      <c r="G55" s="395" t="s">
        <v>40</v>
      </c>
      <c r="H55" s="395" t="s">
        <v>40</v>
      </c>
      <c r="I55" s="395"/>
      <c r="J55" s="398" t="s">
        <v>296</v>
      </c>
      <c r="K55" s="398"/>
      <c r="L55" s="395"/>
      <c r="M55" s="395" t="s">
        <v>40</v>
      </c>
      <c r="N55" s="395"/>
      <c r="O55" s="395"/>
      <c r="P55" s="395" t="s">
        <v>40</v>
      </c>
      <c r="Q55" s="398" t="s">
        <v>40</v>
      </c>
      <c r="R55" s="398"/>
      <c r="S55" s="395" t="s">
        <v>40</v>
      </c>
      <c r="T55" s="395" t="s">
        <v>40</v>
      </c>
      <c r="U55" s="395"/>
      <c r="V55" s="395" t="s">
        <v>40</v>
      </c>
      <c r="W55" s="395"/>
      <c r="X55" s="399"/>
      <c r="Y55" s="399" t="s">
        <v>40</v>
      </c>
      <c r="Z55" s="395"/>
      <c r="AA55" s="395"/>
      <c r="AB55" s="395" t="s">
        <v>40</v>
      </c>
      <c r="AC55" s="395" t="s">
        <v>40</v>
      </c>
      <c r="AD55" s="395"/>
      <c r="AE55" s="398" t="s">
        <v>40</v>
      </c>
      <c r="AF55" s="417" t="s">
        <v>40</v>
      </c>
      <c r="AG55" s="404"/>
      <c r="AH55" s="404" t="s">
        <v>40</v>
      </c>
      <c r="AI55" s="400" t="n">
        <v>132</v>
      </c>
      <c r="AJ55" s="401" t="n">
        <f aca="false">COUNTIF(D55:AI55,"T")*6+COUNTIF(D55:AI55,"P")*12+COUNTIF(D55:AI55,"M")*6+COUNTIF(D55:AI55,"NA")*6+COUNTIF(D55:AI55,"N")*12+COUNTIF(D55:AI55,"TNA")*12+COUNTIF(D55:AI55,"PNB")*18+COUNTIF(D55:AI55,"MN")*18+COUNTIF(D55:AI55,"PNA")*18+COUNTIF(D55:AI55,"TN")*18+COUNTIF(D55:AI55,"NB")*6+COUNTIF(D55:AI55,"AF")*6+COUNTIF(D55:AI55,"AE")*12</f>
        <v>198</v>
      </c>
      <c r="AK55" s="402" t="n">
        <f aca="false">SUM(AJ55-132)</f>
        <v>66</v>
      </c>
      <c r="AL55" s="390"/>
    </row>
    <row r="56" customFormat="false" ht="13.8" hidden="false" customHeight="false" outlineLevel="0" collapsed="false">
      <c r="A56" s="409"/>
      <c r="B56" s="449" t="s">
        <v>299</v>
      </c>
      <c r="C56" s="394" t="s">
        <v>372</v>
      </c>
      <c r="D56" s="412" t="s">
        <v>334</v>
      </c>
      <c r="E56" s="478"/>
      <c r="F56" s="478"/>
      <c r="G56" s="472"/>
      <c r="H56" s="472"/>
      <c r="I56" s="472"/>
      <c r="J56" s="473"/>
      <c r="K56" s="473"/>
      <c r="L56" s="472"/>
      <c r="M56" s="472"/>
      <c r="N56" s="472"/>
      <c r="O56" s="472"/>
      <c r="P56" s="472"/>
      <c r="Q56" s="473"/>
      <c r="R56" s="473"/>
      <c r="S56" s="472"/>
      <c r="T56" s="472"/>
      <c r="U56" s="472"/>
      <c r="V56" s="472"/>
      <c r="W56" s="472"/>
      <c r="X56" s="474"/>
      <c r="Y56" s="474"/>
      <c r="Z56" s="472"/>
      <c r="AA56" s="472"/>
      <c r="AB56" s="472"/>
      <c r="AC56" s="472"/>
      <c r="AD56" s="472"/>
      <c r="AE56" s="473"/>
      <c r="AF56" s="475"/>
      <c r="AG56" s="478"/>
      <c r="AH56" s="478"/>
      <c r="AI56" s="400"/>
      <c r="AJ56" s="435"/>
      <c r="AK56" s="436"/>
      <c r="AL56" s="390"/>
    </row>
    <row r="57" customFormat="false" ht="13.8" hidden="false" customHeight="false" outlineLevel="0" collapsed="false">
      <c r="A57" s="409"/>
      <c r="B57" s="449" t="s">
        <v>299</v>
      </c>
      <c r="C57" s="394" t="s">
        <v>374</v>
      </c>
      <c r="D57" s="412" t="s">
        <v>334</v>
      </c>
      <c r="E57" s="478"/>
      <c r="F57" s="478"/>
      <c r="G57" s="472"/>
      <c r="H57" s="472"/>
      <c r="I57" s="472"/>
      <c r="J57" s="473"/>
      <c r="K57" s="473"/>
      <c r="L57" s="472"/>
      <c r="M57" s="472"/>
      <c r="N57" s="472"/>
      <c r="O57" s="472"/>
      <c r="P57" s="472"/>
      <c r="Q57" s="473"/>
      <c r="R57" s="473"/>
      <c r="S57" s="472"/>
      <c r="T57" s="472"/>
      <c r="U57" s="472"/>
      <c r="V57" s="472"/>
      <c r="W57" s="472"/>
      <c r="X57" s="474"/>
      <c r="Y57" s="474"/>
      <c r="Z57" s="472"/>
      <c r="AA57" s="472"/>
      <c r="AB57" s="472"/>
      <c r="AC57" s="472"/>
      <c r="AD57" s="472"/>
      <c r="AE57" s="473"/>
      <c r="AF57" s="475"/>
      <c r="AG57" s="478"/>
      <c r="AH57" s="478"/>
      <c r="AI57" s="434"/>
      <c r="AJ57" s="435"/>
      <c r="AK57" s="436"/>
      <c r="AL57" s="390"/>
    </row>
    <row r="58" customFormat="false" ht="13.8" hidden="false" customHeight="false" outlineLevel="0" collapsed="false">
      <c r="A58" s="481" t="n">
        <v>143120</v>
      </c>
      <c r="B58" s="393" t="s">
        <v>408</v>
      </c>
      <c r="C58" s="394" t="s">
        <v>376</v>
      </c>
      <c r="D58" s="412" t="s">
        <v>334</v>
      </c>
      <c r="E58" s="471" t="s">
        <v>387</v>
      </c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1"/>
      <c r="R58" s="471"/>
      <c r="S58" s="471"/>
      <c r="T58" s="471"/>
      <c r="U58" s="471"/>
      <c r="V58" s="471"/>
      <c r="W58" s="471"/>
      <c r="X58" s="471"/>
      <c r="Y58" s="471"/>
      <c r="Z58" s="471"/>
      <c r="AA58" s="471"/>
      <c r="AB58" s="471"/>
      <c r="AC58" s="471"/>
      <c r="AD58" s="471"/>
      <c r="AE58" s="471"/>
      <c r="AF58" s="471"/>
      <c r="AG58" s="471"/>
      <c r="AH58" s="471"/>
      <c r="AI58" s="400" t="n">
        <v>132</v>
      </c>
      <c r="AJ58" s="401" t="n">
        <f aca="false">COUNTIF(D58:AI58,"T")*6+COUNTIF(D58:AI58,"P")*12+COUNTIF(D58:AI58,"M")*6+COUNTIF(D58:AI58,"NA")*6+COUNTIF(D58:AI58,"N")*12+COUNTIF(D58:AI58,"TNA")*12+COUNTIF(D58:AI58,"PNB")*18+COUNTIF(D58:AI58,"MN")*18+COUNTIF(D58:AI58,"PNA")*18+COUNTIF(D58:AI58,"TN")*18+COUNTIF(D58:AI58,"NB")*6+COUNTIF(D58:AI58,"AF")*6+COUNTIF(D58:AI58,"AE")*12</f>
        <v>0</v>
      </c>
      <c r="AK58" s="402" t="n">
        <f aca="false">SUM(AJ58-132)</f>
        <v>-132</v>
      </c>
      <c r="AL58" s="390"/>
    </row>
    <row r="59" customFormat="false" ht="13.8" hidden="false" customHeight="false" outlineLevel="0" collapsed="false">
      <c r="A59" s="408"/>
      <c r="B59" s="393"/>
      <c r="C59" s="429"/>
      <c r="D59" s="429"/>
      <c r="E59" s="404"/>
      <c r="F59" s="404"/>
      <c r="G59" s="395" t="n">
        <v>11</v>
      </c>
      <c r="H59" s="395"/>
      <c r="I59" s="395"/>
      <c r="J59" s="398" t="n">
        <v>11</v>
      </c>
      <c r="K59" s="398"/>
      <c r="L59" s="395"/>
      <c r="M59" s="395" t="n">
        <v>11</v>
      </c>
      <c r="N59" s="395"/>
      <c r="O59" s="395"/>
      <c r="P59" s="395" t="n">
        <v>11</v>
      </c>
      <c r="Q59" s="417"/>
      <c r="R59" s="417"/>
      <c r="S59" s="404" t="n">
        <v>11</v>
      </c>
      <c r="T59" s="404"/>
      <c r="U59" s="404"/>
      <c r="V59" s="404" t="n">
        <v>11</v>
      </c>
      <c r="W59" s="404"/>
      <c r="X59" s="419"/>
      <c r="Y59" s="419" t="n">
        <v>11</v>
      </c>
      <c r="Z59" s="395"/>
      <c r="AA59" s="395"/>
      <c r="AB59" s="395" t="n">
        <v>11</v>
      </c>
      <c r="AC59" s="395"/>
      <c r="AD59" s="395"/>
      <c r="AE59" s="398" t="n">
        <v>10</v>
      </c>
      <c r="AF59" s="417"/>
      <c r="AG59" s="404"/>
      <c r="AH59" s="404" t="n">
        <v>11</v>
      </c>
      <c r="AI59" s="434"/>
      <c r="AJ59" s="435"/>
      <c r="AK59" s="436"/>
      <c r="AL59" s="390"/>
    </row>
    <row r="60" customFormat="false" ht="13.8" hidden="false" customHeight="false" outlineLevel="0" collapsed="false">
      <c r="A60" s="388" t="s">
        <v>278</v>
      </c>
      <c r="B60" s="391" t="s">
        <v>273</v>
      </c>
      <c r="C60" s="388" t="s">
        <v>274</v>
      </c>
      <c r="D60" s="388" t="s">
        <v>275</v>
      </c>
      <c r="E60" s="388" t="n">
        <v>1</v>
      </c>
      <c r="F60" s="388" t="n">
        <v>2</v>
      </c>
      <c r="G60" s="388" t="n">
        <v>3</v>
      </c>
      <c r="H60" s="388" t="n">
        <v>4</v>
      </c>
      <c r="I60" s="388" t="n">
        <v>5</v>
      </c>
      <c r="J60" s="388" t="n">
        <v>6</v>
      </c>
      <c r="K60" s="388" t="n">
        <v>7</v>
      </c>
      <c r="L60" s="388" t="n">
        <v>8</v>
      </c>
      <c r="M60" s="388" t="n">
        <v>9</v>
      </c>
      <c r="N60" s="388" t="n">
        <v>10</v>
      </c>
      <c r="O60" s="388" t="n">
        <v>11</v>
      </c>
      <c r="P60" s="388" t="n">
        <v>12</v>
      </c>
      <c r="Q60" s="388" t="n">
        <v>13</v>
      </c>
      <c r="R60" s="388" t="n">
        <v>14</v>
      </c>
      <c r="S60" s="388" t="n">
        <v>15</v>
      </c>
      <c r="T60" s="388" t="n">
        <v>16</v>
      </c>
      <c r="U60" s="388" t="n">
        <v>17</v>
      </c>
      <c r="V60" s="388" t="n">
        <v>18</v>
      </c>
      <c r="W60" s="388" t="n">
        <v>19</v>
      </c>
      <c r="X60" s="388" t="n">
        <v>20</v>
      </c>
      <c r="Y60" s="388" t="n">
        <v>21</v>
      </c>
      <c r="Z60" s="388" t="n">
        <v>22</v>
      </c>
      <c r="AA60" s="389" t="n">
        <v>23</v>
      </c>
      <c r="AB60" s="389" t="n">
        <v>24</v>
      </c>
      <c r="AC60" s="389" t="n">
        <v>25</v>
      </c>
      <c r="AD60" s="389" t="n">
        <v>26</v>
      </c>
      <c r="AE60" s="389" t="n">
        <v>27</v>
      </c>
      <c r="AF60" s="389" t="n">
        <v>28</v>
      </c>
      <c r="AG60" s="389" t="n">
        <v>29</v>
      </c>
      <c r="AH60" s="389" t="n">
        <v>30</v>
      </c>
      <c r="AI60" s="388" t="s">
        <v>234</v>
      </c>
      <c r="AJ60" s="388" t="s">
        <v>276</v>
      </c>
      <c r="AK60" s="388" t="s">
        <v>277</v>
      </c>
      <c r="AL60" s="390"/>
    </row>
    <row r="61" customFormat="false" ht="13.8" hidden="false" customHeight="false" outlineLevel="0" collapsed="false">
      <c r="A61" s="420"/>
      <c r="B61" s="391" t="s">
        <v>360</v>
      </c>
      <c r="C61" s="388" t="s">
        <v>340</v>
      </c>
      <c r="D61" s="388"/>
      <c r="E61" s="389" t="s">
        <v>282</v>
      </c>
      <c r="F61" s="389" t="s">
        <v>29</v>
      </c>
      <c r="G61" s="389" t="s">
        <v>283</v>
      </c>
      <c r="H61" s="389" t="s">
        <v>283</v>
      </c>
      <c r="I61" s="389" t="s">
        <v>282</v>
      </c>
      <c r="J61" s="389" t="s">
        <v>282</v>
      </c>
      <c r="K61" s="389" t="s">
        <v>284</v>
      </c>
      <c r="L61" s="389" t="s">
        <v>282</v>
      </c>
      <c r="M61" s="389" t="s">
        <v>29</v>
      </c>
      <c r="N61" s="389" t="s">
        <v>283</v>
      </c>
      <c r="O61" s="389" t="s">
        <v>283</v>
      </c>
      <c r="P61" s="389" t="s">
        <v>282</v>
      </c>
      <c r="Q61" s="389" t="s">
        <v>282</v>
      </c>
      <c r="R61" s="389" t="s">
        <v>284</v>
      </c>
      <c r="S61" s="389" t="s">
        <v>282</v>
      </c>
      <c r="T61" s="389" t="s">
        <v>29</v>
      </c>
      <c r="U61" s="389" t="s">
        <v>283</v>
      </c>
      <c r="V61" s="389" t="s">
        <v>283</v>
      </c>
      <c r="W61" s="389" t="s">
        <v>282</v>
      </c>
      <c r="X61" s="389" t="s">
        <v>282</v>
      </c>
      <c r="Y61" s="389" t="s">
        <v>284</v>
      </c>
      <c r="Z61" s="389" t="s">
        <v>282</v>
      </c>
      <c r="AA61" s="389" t="s">
        <v>29</v>
      </c>
      <c r="AB61" s="389" t="s">
        <v>283</v>
      </c>
      <c r="AC61" s="389" t="s">
        <v>283</v>
      </c>
      <c r="AD61" s="389" t="s">
        <v>282</v>
      </c>
      <c r="AE61" s="389" t="s">
        <v>282</v>
      </c>
      <c r="AF61" s="389" t="s">
        <v>284</v>
      </c>
      <c r="AG61" s="389" t="s">
        <v>282</v>
      </c>
      <c r="AH61" s="389" t="s">
        <v>29</v>
      </c>
      <c r="AI61" s="388"/>
      <c r="AJ61" s="388"/>
      <c r="AK61" s="388"/>
      <c r="AL61" s="390"/>
    </row>
    <row r="62" customFormat="false" ht="13.8" hidden="false" customHeight="false" outlineLevel="0" collapsed="false">
      <c r="A62" s="408" t="n">
        <v>142921</v>
      </c>
      <c r="B62" s="393" t="s">
        <v>409</v>
      </c>
      <c r="C62" s="394" t="s">
        <v>365</v>
      </c>
      <c r="D62" s="412" t="s">
        <v>334</v>
      </c>
      <c r="E62" s="404" t="s">
        <v>40</v>
      </c>
      <c r="F62" s="404" t="s">
        <v>40</v>
      </c>
      <c r="G62" s="395"/>
      <c r="H62" s="395" t="s">
        <v>40</v>
      </c>
      <c r="I62" s="395" t="s">
        <v>40</v>
      </c>
      <c r="J62" s="398"/>
      <c r="K62" s="398" t="s">
        <v>40</v>
      </c>
      <c r="L62" s="395" t="s">
        <v>339</v>
      </c>
      <c r="M62" s="395" t="s">
        <v>398</v>
      </c>
      <c r="N62" s="395" t="s">
        <v>40</v>
      </c>
      <c r="O62" s="395"/>
      <c r="P62" s="395"/>
      <c r="Q62" s="398" t="s">
        <v>40</v>
      </c>
      <c r="R62" s="398" t="s">
        <v>40</v>
      </c>
      <c r="S62" s="395" t="s">
        <v>339</v>
      </c>
      <c r="T62" s="395" t="s">
        <v>40</v>
      </c>
      <c r="U62" s="395" t="s">
        <v>40</v>
      </c>
      <c r="V62" s="395"/>
      <c r="W62" s="395" t="s">
        <v>40</v>
      </c>
      <c r="X62" s="399" t="s">
        <v>356</v>
      </c>
      <c r="Y62" s="399"/>
      <c r="Z62" s="395" t="s">
        <v>356</v>
      </c>
      <c r="AA62" s="395" t="s">
        <v>18</v>
      </c>
      <c r="AB62" s="395" t="s">
        <v>339</v>
      </c>
      <c r="AC62" s="395" t="s">
        <v>40</v>
      </c>
      <c r="AD62" s="395" t="s">
        <v>311</v>
      </c>
      <c r="AE62" s="398"/>
      <c r="AF62" s="417" t="s">
        <v>40</v>
      </c>
      <c r="AG62" s="404" t="s">
        <v>311</v>
      </c>
      <c r="AH62" s="404" t="s">
        <v>40</v>
      </c>
      <c r="AI62" s="400" t="n">
        <v>132</v>
      </c>
      <c r="AJ62" s="401" t="n">
        <f aca="false">COUNTIF(D62:AI62,"T")*6+COUNTIF(D62:AI62,"P")*12+COUNTIF(D62:AI62,"M")*6+COUNTIF(D62:AI62,"NA")*6+COUNTIF(D62:AI62,"N")*12+COUNTIF(D62:AI62,"TNA")*12+COUNTIF(D62:AI62,"PNB")*18+COUNTIF(D62:AI62,"MN")*18+COUNTIF(D62:AI62,"PNA")*18+COUNTIF(D62:AI62,"TN")*18+COUNTIF(D62:AI62,"NB")*6+COUNTIF(D62:AI62,"AF")*6+COUNTIF(D62:AI62,"AE")*12</f>
        <v>270</v>
      </c>
      <c r="AK62" s="402" t="n">
        <f aca="false">SUM(AJ62-132)</f>
        <v>138</v>
      </c>
      <c r="AL62" s="390"/>
    </row>
    <row r="63" customFormat="false" ht="13.8" hidden="false" customHeight="false" outlineLevel="0" collapsed="false">
      <c r="A63" s="408" t="n">
        <v>142930</v>
      </c>
      <c r="B63" s="393" t="s">
        <v>410</v>
      </c>
      <c r="C63" s="394" t="s">
        <v>367</v>
      </c>
      <c r="D63" s="412" t="s">
        <v>334</v>
      </c>
      <c r="E63" s="404" t="s">
        <v>40</v>
      </c>
      <c r="F63" s="404"/>
      <c r="G63" s="395"/>
      <c r="H63" s="395" t="s">
        <v>40</v>
      </c>
      <c r="I63" s="395"/>
      <c r="J63" s="467" t="s">
        <v>288</v>
      </c>
      <c r="K63" s="398" t="s">
        <v>40</v>
      </c>
      <c r="L63" s="395" t="s">
        <v>40</v>
      </c>
      <c r="M63" s="395"/>
      <c r="N63" s="395" t="s">
        <v>40</v>
      </c>
      <c r="O63" s="395"/>
      <c r="P63" s="395"/>
      <c r="Q63" s="398"/>
      <c r="R63" s="398"/>
      <c r="S63" s="395"/>
      <c r="T63" s="395" t="s">
        <v>40</v>
      </c>
      <c r="U63" s="395" t="s">
        <v>40</v>
      </c>
      <c r="V63" s="395"/>
      <c r="W63" s="395"/>
      <c r="X63" s="466"/>
      <c r="Y63" s="399" t="s">
        <v>40</v>
      </c>
      <c r="Z63" s="395" t="s">
        <v>40</v>
      </c>
      <c r="AA63" s="395" t="s">
        <v>40</v>
      </c>
      <c r="AB63" s="395"/>
      <c r="AC63" s="395" t="s">
        <v>40</v>
      </c>
      <c r="AD63" s="395" t="s">
        <v>40</v>
      </c>
      <c r="AE63" s="398" t="s">
        <v>339</v>
      </c>
      <c r="AF63" s="417" t="s">
        <v>40</v>
      </c>
      <c r="AG63" s="404"/>
      <c r="AH63" s="404"/>
      <c r="AI63" s="400" t="n">
        <v>132</v>
      </c>
      <c r="AJ63" s="401" t="n">
        <f aca="false">COUNTIF(D63:AI63,"T")*6+COUNTIF(D63:AI63,"P")*12+COUNTIF(D63:AI63,"M")*6+COUNTIF(D63:AI63,"NA")*6+COUNTIF(D63:AI63,"N")*12+COUNTIF(D63:AI63,"TNA")*12+COUNTIF(D63:AI63,"PNB")*18+COUNTIF(D63:AI63,"MN")*18+COUNTIF(D63:AI63,"PNA")*18+COUNTIF(D63:AI63,"TN")*18+COUNTIF(D63:AI63,"NB")*6+COUNTIF(D63:AI63,"AF")*6+COUNTIF(D63:AI63,"AE")*12</f>
        <v>162</v>
      </c>
      <c r="AK63" s="402" t="n">
        <f aca="false">SUM(AJ63-132)</f>
        <v>30</v>
      </c>
      <c r="AL63" s="390"/>
    </row>
    <row r="64" customFormat="false" ht="13.8" hidden="false" customHeight="false" outlineLevel="0" collapsed="false">
      <c r="A64" s="408" t="n">
        <v>143022</v>
      </c>
      <c r="B64" s="393" t="s">
        <v>411</v>
      </c>
      <c r="C64" s="394" t="s">
        <v>369</v>
      </c>
      <c r="D64" s="412" t="s">
        <v>334</v>
      </c>
      <c r="E64" s="466" t="s">
        <v>412</v>
      </c>
      <c r="F64" s="466"/>
      <c r="G64" s="466"/>
      <c r="H64" s="466"/>
      <c r="I64" s="466"/>
      <c r="J64" s="398"/>
      <c r="K64" s="398" t="s">
        <v>40</v>
      </c>
      <c r="L64" s="395" t="s">
        <v>40</v>
      </c>
      <c r="M64" s="395" t="s">
        <v>40</v>
      </c>
      <c r="N64" s="395" t="s">
        <v>40</v>
      </c>
      <c r="O64" s="395"/>
      <c r="P64" s="395" t="s">
        <v>40</v>
      </c>
      <c r="Q64" s="398" t="s">
        <v>40</v>
      </c>
      <c r="R64" s="398" t="s">
        <v>40</v>
      </c>
      <c r="S64" s="395"/>
      <c r="T64" s="395" t="s">
        <v>40</v>
      </c>
      <c r="U64" s="395" t="s">
        <v>40</v>
      </c>
      <c r="V64" s="395"/>
      <c r="W64" s="395" t="s">
        <v>40</v>
      </c>
      <c r="X64" s="399" t="s">
        <v>40</v>
      </c>
      <c r="Y64" s="399" t="s">
        <v>40</v>
      </c>
      <c r="Z64" s="395" t="s">
        <v>40</v>
      </c>
      <c r="AA64" s="395"/>
      <c r="AB64" s="395" t="s">
        <v>40</v>
      </c>
      <c r="AC64" s="395" t="s">
        <v>40</v>
      </c>
      <c r="AD64" s="395"/>
      <c r="AE64" s="398" t="s">
        <v>40</v>
      </c>
      <c r="AF64" s="417" t="s">
        <v>40</v>
      </c>
      <c r="AG64" s="404"/>
      <c r="AH64" s="404"/>
      <c r="AI64" s="400" t="n">
        <v>102</v>
      </c>
      <c r="AJ64" s="401" t="n">
        <f aca="false">COUNTIF(D64:AI64,"T")*6+COUNTIF(D64:AI64,"P")*12+COUNTIF(D64:AI64,"M")*6+COUNTIF(D64:AI64,"NA")*6+COUNTIF(D64:AI64,"N")*12+COUNTIF(D64:AI64,"TNA")*12+COUNTIF(D64:AI64,"PNB")*18+COUNTIF(D64:AI64,"MN")*18+COUNTIF(D64:AI64,"PNA")*18+COUNTIF(D64:AI64,"TN")*18+COUNTIF(D64:AI64,"NB")*6+COUNTIF(D64:AI64,"AF")*6+COUNTIF(D64:AI64,"AE")*12</f>
        <v>204</v>
      </c>
      <c r="AK64" s="402" t="n">
        <f aca="false">SUM(AJ64-102)</f>
        <v>102</v>
      </c>
      <c r="AL64" s="390"/>
    </row>
    <row r="65" customFormat="false" ht="13.8" hidden="false" customHeight="false" outlineLevel="0" collapsed="false">
      <c r="A65" s="408" t="n">
        <v>142913</v>
      </c>
      <c r="B65" s="393" t="s">
        <v>413</v>
      </c>
      <c r="C65" s="394" t="s">
        <v>414</v>
      </c>
      <c r="D65" s="412" t="s">
        <v>334</v>
      </c>
      <c r="E65" s="404" t="s">
        <v>40</v>
      </c>
      <c r="F65" s="404"/>
      <c r="G65" s="395" t="s">
        <v>40</v>
      </c>
      <c r="H65" s="395" t="s">
        <v>40</v>
      </c>
      <c r="I65" s="395"/>
      <c r="J65" s="398"/>
      <c r="K65" s="398" t="s">
        <v>40</v>
      </c>
      <c r="L65" s="395" t="s">
        <v>40</v>
      </c>
      <c r="M65" s="395"/>
      <c r="N65" s="395" t="s">
        <v>40</v>
      </c>
      <c r="O65" s="395" t="s">
        <v>40</v>
      </c>
      <c r="P65" s="395"/>
      <c r="Q65" s="398" t="s">
        <v>40</v>
      </c>
      <c r="R65" s="398"/>
      <c r="S65" s="395" t="s">
        <v>40</v>
      </c>
      <c r="T65" s="395"/>
      <c r="U65" s="395"/>
      <c r="V65" s="395"/>
      <c r="W65" s="395" t="s">
        <v>40</v>
      </c>
      <c r="X65" s="399"/>
      <c r="Y65" s="399"/>
      <c r="Z65" s="395" t="s">
        <v>40</v>
      </c>
      <c r="AA65" s="395"/>
      <c r="AB65" s="395"/>
      <c r="AC65" s="395"/>
      <c r="AD65" s="395"/>
      <c r="AE65" s="398"/>
      <c r="AF65" s="417" t="s">
        <v>40</v>
      </c>
      <c r="AG65" s="404"/>
      <c r="AH65" s="404"/>
      <c r="AI65" s="400" t="n">
        <v>132</v>
      </c>
      <c r="AJ65" s="401" t="n">
        <f aca="false">COUNTIF(D65:AI65,"T")*6+COUNTIF(D65:AI65,"P")*12+COUNTIF(D65:AI65,"M")*6+COUNTIF(D65:AI65,"NA")*6+COUNTIF(D65:AI65,"N")*12+COUNTIF(D65:AI65,"TNA")*12+COUNTIF(D65:AI65,"PNB")*18+COUNTIF(D65:AI65,"MN")*18+COUNTIF(D65:AI65,"PNA")*18+COUNTIF(D65:AI65,"TN")*18+COUNTIF(D65:AI65,"NB")*6+COUNTIF(D65:AI65,"AF")*6+COUNTIF(D65:AI65,"AE")*12</f>
        <v>144</v>
      </c>
      <c r="AK65" s="402" t="n">
        <f aca="false">SUM(AJ65-132)</f>
        <v>12</v>
      </c>
      <c r="AL65" s="390"/>
    </row>
    <row r="66" customFormat="false" ht="13.8" hidden="false" customHeight="false" outlineLevel="0" collapsed="false">
      <c r="A66" s="408" t="n">
        <v>143030</v>
      </c>
      <c r="B66" s="393" t="s">
        <v>415</v>
      </c>
      <c r="C66" s="394" t="s">
        <v>302</v>
      </c>
      <c r="D66" s="412" t="s">
        <v>334</v>
      </c>
      <c r="E66" s="404" t="s">
        <v>294</v>
      </c>
      <c r="F66" s="404"/>
      <c r="G66" s="395" t="s">
        <v>40</v>
      </c>
      <c r="H66" s="395"/>
      <c r="I66" s="395" t="s">
        <v>40</v>
      </c>
      <c r="J66" s="398"/>
      <c r="K66" s="398"/>
      <c r="L66" s="395"/>
      <c r="M66" s="395"/>
      <c r="N66" s="395" t="s">
        <v>40</v>
      </c>
      <c r="O66" s="395"/>
      <c r="P66" s="395" t="s">
        <v>339</v>
      </c>
      <c r="Q66" s="398"/>
      <c r="R66" s="398"/>
      <c r="S66" s="395" t="s">
        <v>294</v>
      </c>
      <c r="T66" s="395" t="s">
        <v>294</v>
      </c>
      <c r="U66" s="395"/>
      <c r="V66" s="395" t="s">
        <v>40</v>
      </c>
      <c r="W66" s="395" t="s">
        <v>40</v>
      </c>
      <c r="X66" s="399"/>
      <c r="Y66" s="399" t="s">
        <v>40</v>
      </c>
      <c r="Z66" s="395"/>
      <c r="AA66" s="395"/>
      <c r="AB66" s="395" t="s">
        <v>40</v>
      </c>
      <c r="AC66" s="395"/>
      <c r="AD66" s="395" t="s">
        <v>40</v>
      </c>
      <c r="AE66" s="398" t="s">
        <v>40</v>
      </c>
      <c r="AF66" s="417" t="s">
        <v>40</v>
      </c>
      <c r="AG66" s="404"/>
      <c r="AH66" s="404"/>
      <c r="AI66" s="400" t="n">
        <v>132</v>
      </c>
      <c r="AJ66" s="401" t="n">
        <f aca="false">COUNTIF(D66:AI66,"T")*6+COUNTIF(D66:AI66,"P")*12+COUNTIF(D66:AI66,"M")*6+COUNTIF(D66:AI66,"NA")*6+COUNTIF(D66:AI66,"N")*12+COUNTIF(D66:AI66,"TNA")*12+COUNTIF(D66:AI66,"PNB")*18+COUNTIF(D66:AI66,"MN")*18+COUNTIF(D66:AI66,"PNA")*18+COUNTIF(D66:AI66,"TN")*18+COUNTIF(D66:AI66,"NB")*6+COUNTIF(D66:AI66,"AF")*6+COUNTIF(D66:AI66,"AE")*12</f>
        <v>144</v>
      </c>
      <c r="AK66" s="402" t="n">
        <f aca="false">SUM(AJ66-132)</f>
        <v>12</v>
      </c>
      <c r="AL66" s="390"/>
    </row>
    <row r="67" customFormat="false" ht="13.8" hidden="false" customHeight="false" outlineLevel="0" collapsed="false">
      <c r="A67" s="408" t="n">
        <v>143235</v>
      </c>
      <c r="B67" s="393" t="s">
        <v>416</v>
      </c>
      <c r="C67" s="394" t="s">
        <v>304</v>
      </c>
      <c r="D67" s="412" t="s">
        <v>334</v>
      </c>
      <c r="E67" s="482" t="s">
        <v>387</v>
      </c>
      <c r="F67" s="482"/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  <c r="R67" s="482"/>
      <c r="S67" s="482"/>
      <c r="T67" s="482"/>
      <c r="U67" s="482"/>
      <c r="V67" s="482"/>
      <c r="W67" s="482"/>
      <c r="X67" s="482"/>
      <c r="Y67" s="482"/>
      <c r="Z67" s="482"/>
      <c r="AA67" s="482"/>
      <c r="AB67" s="482"/>
      <c r="AC67" s="482"/>
      <c r="AD67" s="482"/>
      <c r="AE67" s="482"/>
      <c r="AF67" s="482"/>
      <c r="AG67" s="482"/>
      <c r="AH67" s="482"/>
      <c r="AI67" s="400" t="n">
        <v>132</v>
      </c>
      <c r="AJ67" s="401" t="n">
        <f aca="false">COUNTIF(D67:AI67,"T")*6+COUNTIF(D67:AI67,"P")*12+COUNTIF(D67:AI67,"M")*6+COUNTIF(D67:AI67,"NA")*6+COUNTIF(D67:AI67,"N")*12+COUNTIF(D67:AI67,"TNA")*12+COUNTIF(D67:AI67,"PNB")*18+COUNTIF(D67:AI67,"MN")*18+COUNTIF(D67:AI67,"PNA")*18+COUNTIF(D67:AI67,"TN")*18+COUNTIF(D67:AI67,"NB")*6+COUNTIF(D67:AI67,"AF")*6+COUNTIF(D67:AI67,"AE")*12</f>
        <v>0</v>
      </c>
      <c r="AK67" s="402" t="n">
        <f aca="false">SUM(AJ67-132)</f>
        <v>-132</v>
      </c>
      <c r="AL67" s="390"/>
    </row>
    <row r="68" customFormat="false" ht="13.8" hidden="false" customHeight="false" outlineLevel="0" collapsed="false">
      <c r="A68" s="392" t="n">
        <v>143243</v>
      </c>
      <c r="B68" s="393" t="s">
        <v>417</v>
      </c>
      <c r="C68" s="394" t="s">
        <v>306</v>
      </c>
      <c r="D68" s="412" t="s">
        <v>334</v>
      </c>
      <c r="E68" s="399" t="s">
        <v>352</v>
      </c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 t="s">
        <v>40</v>
      </c>
      <c r="Z68" s="395" t="s">
        <v>40</v>
      </c>
      <c r="AA68" s="395"/>
      <c r="AB68" s="395" t="s">
        <v>40</v>
      </c>
      <c r="AC68" s="395" t="s">
        <v>40</v>
      </c>
      <c r="AD68" s="395"/>
      <c r="AE68" s="398" t="s">
        <v>40</v>
      </c>
      <c r="AF68" s="417" t="s">
        <v>40</v>
      </c>
      <c r="AG68" s="404"/>
      <c r="AH68" s="404" t="s">
        <v>40</v>
      </c>
      <c r="AI68" s="400" t="n">
        <v>42</v>
      </c>
      <c r="AJ68" s="401" t="n">
        <f aca="false">COUNTIF(D68:AI68,"T")*6+COUNTIF(D68:AI68,"P")*12+COUNTIF(D68:AI68,"M")*6+COUNTIF(D68:AI68,"NA")*6+COUNTIF(D68:AI68,"N")*12+COUNTIF(D68:AI68,"TNA")*12+COUNTIF(D68:AI68,"PNB")*18+COUNTIF(D68:AI68,"MN")*18+COUNTIF(D68:AI68,"PNA")*18+COUNTIF(D68:AI68,"TN")*18+COUNTIF(D68:AI68,"NB")*6+COUNTIF(D68:AI68,"AF")*6+COUNTIF(D68:AI68,"AE")*12</f>
        <v>84</v>
      </c>
      <c r="AK68" s="402" t="n">
        <f aca="false">SUM(AJ68-42)</f>
        <v>42</v>
      </c>
      <c r="AL68" s="390"/>
    </row>
    <row r="69" customFormat="false" ht="13.8" hidden="false" customHeight="false" outlineLevel="0" collapsed="false">
      <c r="A69" s="430"/>
      <c r="B69" s="452" t="s">
        <v>299</v>
      </c>
      <c r="C69" s="394" t="s">
        <v>310</v>
      </c>
      <c r="D69" s="412" t="s">
        <v>334</v>
      </c>
      <c r="E69" s="478"/>
      <c r="F69" s="478"/>
      <c r="G69" s="472"/>
      <c r="H69" s="472"/>
      <c r="I69" s="472"/>
      <c r="J69" s="473"/>
      <c r="K69" s="473"/>
      <c r="L69" s="472"/>
      <c r="M69" s="472"/>
      <c r="N69" s="472"/>
      <c r="O69" s="472"/>
      <c r="P69" s="472"/>
      <c r="Q69" s="473"/>
      <c r="R69" s="473"/>
      <c r="S69" s="472"/>
      <c r="T69" s="472"/>
      <c r="U69" s="472"/>
      <c r="V69" s="472"/>
      <c r="W69" s="472"/>
      <c r="X69" s="474"/>
      <c r="Y69" s="474"/>
      <c r="Z69" s="472"/>
      <c r="AA69" s="472"/>
      <c r="AB69" s="472"/>
      <c r="AC69" s="472"/>
      <c r="AD69" s="472"/>
      <c r="AE69" s="473"/>
      <c r="AF69" s="475"/>
      <c r="AG69" s="478"/>
      <c r="AH69" s="478"/>
      <c r="AI69" s="400"/>
      <c r="AJ69" s="401"/>
      <c r="AK69" s="402"/>
      <c r="AL69" s="390"/>
    </row>
    <row r="70" customFormat="false" ht="13.8" hidden="false" customHeight="false" outlineLevel="0" collapsed="false">
      <c r="A70" s="408"/>
      <c r="B70" s="452" t="s">
        <v>299</v>
      </c>
      <c r="C70" s="394" t="s">
        <v>372</v>
      </c>
      <c r="D70" s="412" t="s">
        <v>334</v>
      </c>
      <c r="E70" s="404"/>
      <c r="F70" s="404"/>
      <c r="G70" s="395"/>
      <c r="H70" s="395"/>
      <c r="I70" s="395"/>
      <c r="J70" s="398"/>
      <c r="K70" s="398"/>
      <c r="L70" s="395"/>
      <c r="M70" s="395"/>
      <c r="N70" s="395"/>
      <c r="O70" s="395"/>
      <c r="P70" s="395"/>
      <c r="Q70" s="398"/>
      <c r="R70" s="398"/>
      <c r="S70" s="395"/>
      <c r="T70" s="395"/>
      <c r="U70" s="395"/>
      <c r="V70" s="395"/>
      <c r="W70" s="395"/>
      <c r="X70" s="399"/>
      <c r="Y70" s="399"/>
      <c r="Z70" s="395"/>
      <c r="AA70" s="395"/>
      <c r="AB70" s="395"/>
      <c r="AC70" s="395"/>
      <c r="AD70" s="395"/>
      <c r="AE70" s="398"/>
      <c r="AF70" s="417"/>
      <c r="AG70" s="404"/>
      <c r="AH70" s="404"/>
      <c r="AI70" s="400"/>
      <c r="AJ70" s="401"/>
      <c r="AK70" s="402"/>
      <c r="AL70" s="390"/>
    </row>
    <row r="71" customFormat="false" ht="13.8" hidden="false" customHeight="false" outlineLevel="0" collapsed="false">
      <c r="A71" s="483"/>
      <c r="B71" s="452" t="s">
        <v>299</v>
      </c>
      <c r="C71" s="394" t="s">
        <v>374</v>
      </c>
      <c r="D71" s="428" t="s">
        <v>334</v>
      </c>
      <c r="E71" s="478"/>
      <c r="F71" s="478"/>
      <c r="G71" s="472"/>
      <c r="H71" s="472"/>
      <c r="I71" s="472"/>
      <c r="J71" s="473"/>
      <c r="K71" s="473"/>
      <c r="L71" s="472"/>
      <c r="M71" s="472"/>
      <c r="N71" s="472"/>
      <c r="O71" s="472"/>
      <c r="P71" s="472"/>
      <c r="Q71" s="473"/>
      <c r="R71" s="473"/>
      <c r="S71" s="472"/>
      <c r="T71" s="472"/>
      <c r="U71" s="472"/>
      <c r="V71" s="472"/>
      <c r="W71" s="472"/>
      <c r="X71" s="474"/>
      <c r="Y71" s="474"/>
      <c r="Z71" s="472"/>
      <c r="AA71" s="472"/>
      <c r="AB71" s="472"/>
      <c r="AC71" s="472"/>
      <c r="AD71" s="472"/>
      <c r="AE71" s="473"/>
      <c r="AF71" s="475"/>
      <c r="AG71" s="478"/>
      <c r="AH71" s="478"/>
      <c r="AI71" s="434"/>
      <c r="AJ71" s="435"/>
      <c r="AK71" s="436"/>
      <c r="AL71" s="390"/>
    </row>
    <row r="72" customFormat="false" ht="13.8" hidden="false" customHeight="false" outlineLevel="0" collapsed="false">
      <c r="A72" s="408" t="n">
        <v>143197</v>
      </c>
      <c r="B72" s="393" t="s">
        <v>418</v>
      </c>
      <c r="C72" s="394" t="s">
        <v>376</v>
      </c>
      <c r="D72" s="412" t="s">
        <v>334</v>
      </c>
      <c r="E72" s="404" t="s">
        <v>40</v>
      </c>
      <c r="F72" s="404"/>
      <c r="G72" s="395" t="s">
        <v>40</v>
      </c>
      <c r="H72" s="395" t="s">
        <v>40</v>
      </c>
      <c r="I72" s="395"/>
      <c r="J72" s="398" t="s">
        <v>40</v>
      </c>
      <c r="K72" s="398" t="s">
        <v>40</v>
      </c>
      <c r="L72" s="395"/>
      <c r="M72" s="395"/>
      <c r="N72" s="395"/>
      <c r="O72" s="395" t="s">
        <v>40</v>
      </c>
      <c r="P72" s="395"/>
      <c r="Q72" s="398" t="s">
        <v>40</v>
      </c>
      <c r="R72" s="398"/>
      <c r="S72" s="395" t="s">
        <v>40</v>
      </c>
      <c r="T72" s="395" t="s">
        <v>40</v>
      </c>
      <c r="U72" s="395"/>
      <c r="V72" s="395" t="s">
        <v>40</v>
      </c>
      <c r="W72" s="395"/>
      <c r="X72" s="399" t="s">
        <v>294</v>
      </c>
      <c r="Y72" s="399"/>
      <c r="Z72" s="395" t="s">
        <v>40</v>
      </c>
      <c r="AA72" s="395" t="s">
        <v>40</v>
      </c>
      <c r="AB72" s="395"/>
      <c r="AC72" s="395" t="s">
        <v>40</v>
      </c>
      <c r="AD72" s="395"/>
      <c r="AE72" s="398"/>
      <c r="AF72" s="417" t="s">
        <v>40</v>
      </c>
      <c r="AG72" s="404" t="s">
        <v>40</v>
      </c>
      <c r="AH72" s="478"/>
      <c r="AI72" s="400" t="n">
        <v>132</v>
      </c>
      <c r="AJ72" s="401" t="n">
        <f aca="false">COUNTIF(D72:AI72,"T")*6+COUNTIF(D72:AI72,"P")*12+COUNTIF(D72:AI72,"M")*6+COUNTIF(D72:AI72,"NA")*6+COUNTIF(D72:AI72,"N")*12+COUNTIF(D72:AI72,"TNA")*12+COUNTIF(D72:AI72,"PNB")*18+COUNTIF(D72:AI72,"MN")*18+COUNTIF(D72:AI72,"PNA")*18+COUNTIF(D72:AI72,"TN")*18+COUNTIF(D72:AI72,"NB")*6+COUNTIF(D72:AI72,"AF")*6+COUNTIF(D72:AI72,"AE")*12</f>
        <v>186</v>
      </c>
      <c r="AK72" s="402" t="n">
        <f aca="false">SUM(AJ72-132)</f>
        <v>54</v>
      </c>
      <c r="AL72" s="390"/>
    </row>
    <row r="73" customFormat="false" ht="13.8" hidden="false" customHeight="false" outlineLevel="0" collapsed="false">
      <c r="A73" s="408"/>
      <c r="B73" s="393"/>
      <c r="C73" s="429"/>
      <c r="D73" s="429"/>
      <c r="E73" s="404" t="n">
        <v>11</v>
      </c>
      <c r="F73" s="404"/>
      <c r="G73" s="395"/>
      <c r="H73" s="395" t="n">
        <v>11</v>
      </c>
      <c r="I73" s="395"/>
      <c r="J73" s="398"/>
      <c r="K73" s="398" t="n">
        <v>10</v>
      </c>
      <c r="L73" s="395"/>
      <c r="M73" s="395"/>
      <c r="N73" s="395" t="n">
        <v>11</v>
      </c>
      <c r="O73" s="395"/>
      <c r="P73" s="395"/>
      <c r="Q73" s="417" t="n">
        <v>11</v>
      </c>
      <c r="R73" s="417"/>
      <c r="S73" s="404"/>
      <c r="T73" s="404" t="n">
        <v>11</v>
      </c>
      <c r="U73" s="404"/>
      <c r="V73" s="404"/>
      <c r="W73" s="404" t="n">
        <v>11</v>
      </c>
      <c r="X73" s="419"/>
      <c r="Y73" s="419"/>
      <c r="Z73" s="395" t="n">
        <v>11</v>
      </c>
      <c r="AA73" s="395"/>
      <c r="AB73" s="395"/>
      <c r="AC73" s="395" t="n">
        <v>11</v>
      </c>
      <c r="AD73" s="395"/>
      <c r="AE73" s="398"/>
      <c r="AF73" s="417" t="n">
        <v>11</v>
      </c>
      <c r="AG73" s="404"/>
      <c r="AH73" s="404"/>
      <c r="AI73" s="434"/>
      <c r="AJ73" s="435"/>
      <c r="AK73" s="436"/>
      <c r="AL73" s="390"/>
    </row>
    <row r="74" customFormat="false" ht="13.8" hidden="false" customHeight="false" outlineLevel="0" collapsed="false">
      <c r="A74" s="388" t="s">
        <v>278</v>
      </c>
      <c r="B74" s="391" t="s">
        <v>273</v>
      </c>
      <c r="C74" s="388" t="s">
        <v>274</v>
      </c>
      <c r="D74" s="388" t="s">
        <v>275</v>
      </c>
      <c r="E74" s="388" t="n">
        <v>1</v>
      </c>
      <c r="F74" s="388" t="n">
        <v>2</v>
      </c>
      <c r="G74" s="388" t="n">
        <v>3</v>
      </c>
      <c r="H74" s="388" t="n">
        <v>4</v>
      </c>
      <c r="I74" s="388" t="n">
        <v>5</v>
      </c>
      <c r="J74" s="388" t="n">
        <v>6</v>
      </c>
      <c r="K74" s="388" t="n">
        <v>7</v>
      </c>
      <c r="L74" s="388" t="n">
        <v>8</v>
      </c>
      <c r="M74" s="388" t="n">
        <v>9</v>
      </c>
      <c r="N74" s="388" t="n">
        <v>10</v>
      </c>
      <c r="O74" s="388" t="n">
        <v>11</v>
      </c>
      <c r="P74" s="388" t="n">
        <v>12</v>
      </c>
      <c r="Q74" s="388" t="n">
        <v>13</v>
      </c>
      <c r="R74" s="388" t="n">
        <v>14</v>
      </c>
      <c r="S74" s="388" t="n">
        <v>15</v>
      </c>
      <c r="T74" s="388" t="n">
        <v>16</v>
      </c>
      <c r="U74" s="388" t="n">
        <v>17</v>
      </c>
      <c r="V74" s="388" t="n">
        <v>18</v>
      </c>
      <c r="W74" s="388" t="n">
        <v>19</v>
      </c>
      <c r="X74" s="388" t="n">
        <v>20</v>
      </c>
      <c r="Y74" s="388" t="n">
        <v>21</v>
      </c>
      <c r="Z74" s="388" t="n">
        <v>22</v>
      </c>
      <c r="AA74" s="389" t="n">
        <v>23</v>
      </c>
      <c r="AB74" s="389" t="n">
        <v>24</v>
      </c>
      <c r="AC74" s="389" t="n">
        <v>25</v>
      </c>
      <c r="AD74" s="389" t="n">
        <v>26</v>
      </c>
      <c r="AE74" s="389" t="n">
        <v>27</v>
      </c>
      <c r="AF74" s="389" t="n">
        <v>28</v>
      </c>
      <c r="AG74" s="389" t="n">
        <v>29</v>
      </c>
      <c r="AH74" s="389" t="n">
        <v>30</v>
      </c>
      <c r="AI74" s="388" t="s">
        <v>234</v>
      </c>
      <c r="AJ74" s="388" t="s">
        <v>276</v>
      </c>
      <c r="AK74" s="388" t="s">
        <v>277</v>
      </c>
      <c r="AL74" s="390"/>
    </row>
    <row r="75" customFormat="false" ht="13.8" hidden="false" customHeight="false" outlineLevel="0" collapsed="false">
      <c r="A75" s="420"/>
      <c r="B75" s="391" t="s">
        <v>360</v>
      </c>
      <c r="C75" s="388" t="s">
        <v>347</v>
      </c>
      <c r="D75" s="388"/>
      <c r="E75" s="389" t="s">
        <v>282</v>
      </c>
      <c r="F75" s="389" t="s">
        <v>29</v>
      </c>
      <c r="G75" s="389" t="s">
        <v>283</v>
      </c>
      <c r="H75" s="389" t="s">
        <v>283</v>
      </c>
      <c r="I75" s="389" t="s">
        <v>282</v>
      </c>
      <c r="J75" s="389" t="s">
        <v>282</v>
      </c>
      <c r="K75" s="389" t="s">
        <v>284</v>
      </c>
      <c r="L75" s="389" t="s">
        <v>282</v>
      </c>
      <c r="M75" s="389" t="s">
        <v>29</v>
      </c>
      <c r="N75" s="389" t="s">
        <v>283</v>
      </c>
      <c r="O75" s="389" t="s">
        <v>283</v>
      </c>
      <c r="P75" s="389" t="s">
        <v>282</v>
      </c>
      <c r="Q75" s="389" t="s">
        <v>282</v>
      </c>
      <c r="R75" s="389" t="s">
        <v>284</v>
      </c>
      <c r="S75" s="389" t="s">
        <v>282</v>
      </c>
      <c r="T75" s="389" t="s">
        <v>29</v>
      </c>
      <c r="U75" s="389" t="s">
        <v>283</v>
      </c>
      <c r="V75" s="389" t="s">
        <v>283</v>
      </c>
      <c r="W75" s="389" t="s">
        <v>282</v>
      </c>
      <c r="X75" s="389" t="s">
        <v>282</v>
      </c>
      <c r="Y75" s="389" t="s">
        <v>284</v>
      </c>
      <c r="Z75" s="389" t="s">
        <v>282</v>
      </c>
      <c r="AA75" s="389" t="s">
        <v>29</v>
      </c>
      <c r="AB75" s="389" t="s">
        <v>283</v>
      </c>
      <c r="AC75" s="389" t="s">
        <v>283</v>
      </c>
      <c r="AD75" s="389" t="s">
        <v>282</v>
      </c>
      <c r="AE75" s="389" t="s">
        <v>282</v>
      </c>
      <c r="AF75" s="389" t="s">
        <v>284</v>
      </c>
      <c r="AG75" s="389" t="s">
        <v>282</v>
      </c>
      <c r="AH75" s="389" t="s">
        <v>29</v>
      </c>
      <c r="AI75" s="388"/>
      <c r="AJ75" s="388"/>
      <c r="AK75" s="388"/>
      <c r="AL75" s="390"/>
    </row>
    <row r="76" customFormat="false" ht="13.8" hidden="false" customHeight="false" outlineLevel="0" collapsed="false">
      <c r="A76" s="392" t="n">
        <v>103870</v>
      </c>
      <c r="B76" s="393" t="s">
        <v>419</v>
      </c>
      <c r="C76" s="394" t="s">
        <v>365</v>
      </c>
      <c r="D76" s="412" t="s">
        <v>334</v>
      </c>
      <c r="E76" s="404" t="s">
        <v>40</v>
      </c>
      <c r="F76" s="404" t="s">
        <v>40</v>
      </c>
      <c r="G76" s="395"/>
      <c r="H76" s="395" t="s">
        <v>40</v>
      </c>
      <c r="I76" s="395" t="s">
        <v>40</v>
      </c>
      <c r="J76" s="398" t="s">
        <v>40</v>
      </c>
      <c r="K76" s="398"/>
      <c r="L76" s="395" t="s">
        <v>40</v>
      </c>
      <c r="M76" s="395" t="s">
        <v>339</v>
      </c>
      <c r="N76" s="395" t="s">
        <v>18</v>
      </c>
      <c r="O76" s="395" t="s">
        <v>40</v>
      </c>
      <c r="P76" s="395"/>
      <c r="Q76" s="398" t="s">
        <v>40</v>
      </c>
      <c r="R76" s="398" t="s">
        <v>40</v>
      </c>
      <c r="S76" s="395"/>
      <c r="T76" s="395"/>
      <c r="U76" s="395" t="s">
        <v>40</v>
      </c>
      <c r="V76" s="395"/>
      <c r="W76" s="395" t="s">
        <v>339</v>
      </c>
      <c r="X76" s="466"/>
      <c r="Y76" s="399"/>
      <c r="Z76" s="395" t="s">
        <v>40</v>
      </c>
      <c r="AA76" s="395" t="s">
        <v>40</v>
      </c>
      <c r="AB76" s="395"/>
      <c r="AC76" s="395" t="s">
        <v>40</v>
      </c>
      <c r="AD76" s="395" t="s">
        <v>40</v>
      </c>
      <c r="AE76" s="398"/>
      <c r="AF76" s="417"/>
      <c r="AG76" s="404" t="s">
        <v>40</v>
      </c>
      <c r="AH76" s="404"/>
      <c r="AI76" s="400" t="n">
        <v>132</v>
      </c>
      <c r="AJ76" s="401" t="n">
        <f aca="false">COUNTIF(D76:AI76,"T")*6+COUNTIF(D76:AI76,"P")*12+COUNTIF(D76:AI76,"M")*6+COUNTIF(D76:AI76,"NA")*6+COUNTIF(D76:AI76,"N")*12+COUNTIF(D76:AI76,"TNA")*12+COUNTIF(D76:AI76,"PNB")*18+COUNTIF(D76:AI76,"MN")*18+COUNTIF(D76:AI76,"PNA")*18+COUNTIF(D76:AI76,"TN")*18+COUNTIF(D76:AI76,"NB")*6+COUNTIF(D76:AI76,"AF")*6+COUNTIF(D76:AI76,"PN")*24</f>
        <v>204</v>
      </c>
      <c r="AK76" s="402" t="n">
        <f aca="false">SUM(AJ76-132)</f>
        <v>72</v>
      </c>
      <c r="AL76" s="390"/>
    </row>
    <row r="77" customFormat="false" ht="13.8" hidden="false" customHeight="false" outlineLevel="0" collapsed="false">
      <c r="A77" s="392" t="n">
        <v>124869</v>
      </c>
      <c r="B77" s="393" t="s">
        <v>420</v>
      </c>
      <c r="C77" s="394" t="s">
        <v>367</v>
      </c>
      <c r="D77" s="412" t="s">
        <v>334</v>
      </c>
      <c r="E77" s="416" t="s">
        <v>40</v>
      </c>
      <c r="F77" s="404" t="s">
        <v>40</v>
      </c>
      <c r="G77" s="395"/>
      <c r="H77" s="395" t="s">
        <v>40</v>
      </c>
      <c r="I77" s="395"/>
      <c r="J77" s="398"/>
      <c r="K77" s="398"/>
      <c r="L77" s="395" t="s">
        <v>40</v>
      </c>
      <c r="M77" s="395"/>
      <c r="N77" s="395" t="s">
        <v>40</v>
      </c>
      <c r="O77" s="395" t="s">
        <v>40</v>
      </c>
      <c r="P77" s="395"/>
      <c r="Q77" s="398" t="s">
        <v>40</v>
      </c>
      <c r="R77" s="398" t="s">
        <v>40</v>
      </c>
      <c r="S77" s="395"/>
      <c r="T77" s="395" t="s">
        <v>40</v>
      </c>
      <c r="U77" s="395" t="s">
        <v>40</v>
      </c>
      <c r="V77" s="395"/>
      <c r="W77" s="395" t="s">
        <v>40</v>
      </c>
      <c r="X77" s="399" t="s">
        <v>40</v>
      </c>
      <c r="Y77" s="399"/>
      <c r="Z77" s="395"/>
      <c r="AA77" s="395" t="s">
        <v>40</v>
      </c>
      <c r="AB77" s="395"/>
      <c r="AC77" s="395"/>
      <c r="AD77" s="395" t="s">
        <v>40</v>
      </c>
      <c r="AE77" s="398" t="s">
        <v>40</v>
      </c>
      <c r="AF77" s="417"/>
      <c r="AG77" s="404" t="s">
        <v>40</v>
      </c>
      <c r="AH77" s="404"/>
      <c r="AI77" s="400" t="n">
        <v>132</v>
      </c>
      <c r="AJ77" s="401" t="n">
        <f aca="false">COUNTIF(D77:AI77,"T")*6+COUNTIF(D77:AI77,"P")*12+COUNTIF(D77:AI77,"M")*6+COUNTIF(D77:AI77,"NA")*6+COUNTIF(D77:AI77,"N")*12+COUNTIF(D77:AI77,"TNA")*12+COUNTIF(D77:AI77,"PNB")*18+COUNTIF(D77:AI77,"MN")*18+COUNTIF(D77:AI77,"PNA")*18+COUNTIF(D77:AI77,"TN")*18+COUNTIF(D77:AI77,"NB")*6+COUNTIF(D77:AI77,"AF")*6+COUNTIF(D77:AI77,"AE")*12</f>
        <v>192</v>
      </c>
      <c r="AK77" s="402" t="n">
        <f aca="false">SUM(AJ77-132)</f>
        <v>60</v>
      </c>
      <c r="AL77" s="390"/>
    </row>
    <row r="78" customFormat="false" ht="13.8" hidden="false" customHeight="false" outlineLevel="0" collapsed="false">
      <c r="A78" s="392" t="n">
        <v>117315</v>
      </c>
      <c r="B78" s="393" t="s">
        <v>421</v>
      </c>
      <c r="C78" s="394" t="s">
        <v>369</v>
      </c>
      <c r="D78" s="412" t="s">
        <v>334</v>
      </c>
      <c r="E78" s="413" t="s">
        <v>40</v>
      </c>
      <c r="F78" s="404" t="s">
        <v>40</v>
      </c>
      <c r="G78" s="395"/>
      <c r="H78" s="395"/>
      <c r="I78" s="395" t="s">
        <v>40</v>
      </c>
      <c r="J78" s="398" t="s">
        <v>40</v>
      </c>
      <c r="K78" s="398"/>
      <c r="L78" s="395" t="s">
        <v>296</v>
      </c>
      <c r="M78" s="395"/>
      <c r="N78" s="395" t="s">
        <v>40</v>
      </c>
      <c r="O78" s="395" t="s">
        <v>40</v>
      </c>
      <c r="P78" s="395" t="s">
        <v>40</v>
      </c>
      <c r="Q78" s="398"/>
      <c r="R78" s="398" t="s">
        <v>40</v>
      </c>
      <c r="S78" s="395" t="s">
        <v>339</v>
      </c>
      <c r="T78" s="395"/>
      <c r="U78" s="395" t="s">
        <v>40</v>
      </c>
      <c r="V78" s="395"/>
      <c r="W78" s="395"/>
      <c r="X78" s="399"/>
      <c r="Y78" s="399"/>
      <c r="Z78" s="395" t="s">
        <v>40</v>
      </c>
      <c r="AA78" s="395" t="s">
        <v>40</v>
      </c>
      <c r="AB78" s="395"/>
      <c r="AC78" s="395" t="s">
        <v>311</v>
      </c>
      <c r="AD78" s="395" t="s">
        <v>40</v>
      </c>
      <c r="AE78" s="398" t="s">
        <v>40</v>
      </c>
      <c r="AF78" s="417"/>
      <c r="AG78" s="404"/>
      <c r="AH78" s="404" t="s">
        <v>40</v>
      </c>
      <c r="AI78" s="400" t="n">
        <v>132</v>
      </c>
      <c r="AJ78" s="401" t="n">
        <f aca="false">COUNTIF(D78:AI78,"T")*6+COUNTIF(D78:AI78,"P")*12+COUNTIF(D78:AI78,"M")*6+COUNTIF(D78:AI78,"NA")*6+COUNTIF(D78:AI78,"N")*12+COUNTIF(D78:AI78,"TNA")*12+COUNTIF(D78:AI78,"PNB")*18+COUNTIF(D78:AI78,"MN")*18+COUNTIF(D78:AI78,"PNA")*18+COUNTIF(D78:AI78,"TN")*18+COUNTIF(D78:AI78,"NB")*6+COUNTIF(D78:AI78,"AF")*6+COUNTIF(D78:AI78,"AE")*12</f>
        <v>210</v>
      </c>
      <c r="AK78" s="402" t="n">
        <f aca="false">SUM(AJ78-132)</f>
        <v>78</v>
      </c>
      <c r="AL78" s="390"/>
    </row>
    <row r="79" customFormat="false" ht="13.8" hidden="false" customHeight="false" outlineLevel="0" collapsed="false">
      <c r="A79" s="392" t="n">
        <v>104620</v>
      </c>
      <c r="B79" s="393" t="s">
        <v>422</v>
      </c>
      <c r="C79" s="394" t="s">
        <v>300</v>
      </c>
      <c r="D79" s="412" t="s">
        <v>334</v>
      </c>
      <c r="E79" s="480"/>
      <c r="F79" s="404" t="s">
        <v>40</v>
      </c>
      <c r="G79" s="395"/>
      <c r="H79" s="395" t="s">
        <v>40</v>
      </c>
      <c r="I79" s="395" t="s">
        <v>40</v>
      </c>
      <c r="J79" s="398" t="s">
        <v>18</v>
      </c>
      <c r="K79" s="398" t="s">
        <v>40</v>
      </c>
      <c r="L79" s="395" t="s">
        <v>40</v>
      </c>
      <c r="M79" s="395"/>
      <c r="N79" s="395" t="s">
        <v>18</v>
      </c>
      <c r="O79" s="395" t="s">
        <v>40</v>
      </c>
      <c r="P79" s="395" t="s">
        <v>40</v>
      </c>
      <c r="Q79" s="398"/>
      <c r="R79" s="398" t="s">
        <v>40</v>
      </c>
      <c r="S79" s="395" t="s">
        <v>40</v>
      </c>
      <c r="T79" s="395" t="s">
        <v>40</v>
      </c>
      <c r="U79" s="395" t="s">
        <v>40</v>
      </c>
      <c r="V79" s="395"/>
      <c r="W79" s="395" t="s">
        <v>40</v>
      </c>
      <c r="X79" s="399" t="s">
        <v>40</v>
      </c>
      <c r="Y79" s="399"/>
      <c r="Z79" s="395" t="s">
        <v>40</v>
      </c>
      <c r="AA79" s="395" t="s">
        <v>40</v>
      </c>
      <c r="AB79" s="395" t="s">
        <v>40</v>
      </c>
      <c r="AC79" s="395"/>
      <c r="AD79" s="395" t="s">
        <v>40</v>
      </c>
      <c r="AE79" s="398"/>
      <c r="AF79" s="417" t="s">
        <v>40</v>
      </c>
      <c r="AG79" s="404"/>
      <c r="AH79" s="404"/>
      <c r="AI79" s="400" t="n">
        <v>132</v>
      </c>
      <c r="AJ79" s="401" t="n">
        <f aca="false">COUNTIF(D79:AI79,"T")*6+COUNTIF(D79:AI79,"P")*12+COUNTIF(D79:AI79,"M")*6+COUNTIF(D79:AI79,"NA")*6+COUNTIF(D79:AI79,"N")*12+COUNTIF(D79:AI79,"TNA")*12+COUNTIF(D79:AI79,"PNB")*18+COUNTIF(D79:AI79,"MN")*18+COUNTIF(D79:AI79,"PNA")*18+COUNTIF(D79:AI79,"TN")*18+COUNTIF(D79:AI79,"NB")*6+COUNTIF(D79:AI79,"AF")*6+COUNTIF(D79:AI79,"AE")*12</f>
        <v>240</v>
      </c>
      <c r="AK79" s="402" t="n">
        <f aca="false">SUM(AJ79-132)</f>
        <v>108</v>
      </c>
      <c r="AL79" s="390"/>
    </row>
    <row r="80" customFormat="false" ht="13.8" hidden="false" customHeight="false" outlineLevel="0" collapsed="false">
      <c r="A80" s="392" t="n">
        <v>143251</v>
      </c>
      <c r="B80" s="393" t="s">
        <v>423</v>
      </c>
      <c r="C80" s="394" t="s">
        <v>302</v>
      </c>
      <c r="D80" s="412" t="s">
        <v>334</v>
      </c>
      <c r="E80" s="399" t="s">
        <v>352</v>
      </c>
      <c r="F80" s="399"/>
      <c r="G80" s="399"/>
      <c r="H80" s="399"/>
      <c r="I80" s="399"/>
      <c r="J80" s="399"/>
      <c r="K80" s="399"/>
      <c r="L80" s="399"/>
      <c r="M80" s="395"/>
      <c r="N80" s="395" t="s">
        <v>40</v>
      </c>
      <c r="O80" s="395" t="s">
        <v>40</v>
      </c>
      <c r="P80" s="395"/>
      <c r="Q80" s="398" t="s">
        <v>40</v>
      </c>
      <c r="R80" s="398" t="s">
        <v>40</v>
      </c>
      <c r="S80" s="395"/>
      <c r="T80" s="395"/>
      <c r="U80" s="395" t="s">
        <v>40</v>
      </c>
      <c r="V80" s="395" t="s">
        <v>40</v>
      </c>
      <c r="W80" s="395"/>
      <c r="X80" s="399" t="s">
        <v>40</v>
      </c>
      <c r="Y80" s="399"/>
      <c r="Z80" s="395" t="s">
        <v>40</v>
      </c>
      <c r="AA80" s="395" t="s">
        <v>40</v>
      </c>
      <c r="AB80" s="395"/>
      <c r="AC80" s="395" t="s">
        <v>40</v>
      </c>
      <c r="AD80" s="395" t="s">
        <v>40</v>
      </c>
      <c r="AE80" s="398"/>
      <c r="AF80" s="417" t="s">
        <v>40</v>
      </c>
      <c r="AG80" s="404" t="s">
        <v>40</v>
      </c>
      <c r="AH80" s="404"/>
      <c r="AI80" s="400" t="n">
        <v>96</v>
      </c>
      <c r="AJ80" s="401" t="n">
        <f aca="false">COUNTIF(D80:AI80,"T")*6+COUNTIF(D80:AI80,"P")*12+COUNTIF(D80:AI80,"M")*6+COUNTIF(D80:AI80,"NA")*6+COUNTIF(D80:AI80,"N")*12+COUNTIF(D80:AI80,"TNA")*12+COUNTIF(D80:AI80,"PNB")*18+COUNTIF(D80:AI80,"MN")*18+COUNTIF(D80:AI80,"PNA")*18+COUNTIF(D80:AI80,"TN")*18+COUNTIF(D80:AI80,"NB")*6+COUNTIF(D80:AI80,"AF")*6+COUNTIF(D80:AI80,"AE")*12</f>
        <v>156</v>
      </c>
      <c r="AK80" s="402" t="n">
        <f aca="false">SUM(AJ80-96)</f>
        <v>60</v>
      </c>
      <c r="AL80" s="390"/>
    </row>
    <row r="81" customFormat="false" ht="13.8" hidden="false" customHeight="false" outlineLevel="0" collapsed="false">
      <c r="A81" s="392" t="n">
        <v>118036</v>
      </c>
      <c r="B81" s="393" t="s">
        <v>424</v>
      </c>
      <c r="C81" s="394" t="s">
        <v>304</v>
      </c>
      <c r="D81" s="412" t="s">
        <v>334</v>
      </c>
      <c r="E81" s="404" t="s">
        <v>40</v>
      </c>
      <c r="F81" s="404" t="s">
        <v>40</v>
      </c>
      <c r="G81" s="395"/>
      <c r="H81" s="395" t="s">
        <v>40</v>
      </c>
      <c r="I81" s="395" t="s">
        <v>40</v>
      </c>
      <c r="J81" s="398" t="s">
        <v>11</v>
      </c>
      <c r="K81" s="398"/>
      <c r="L81" s="395" t="s">
        <v>40</v>
      </c>
      <c r="M81" s="395" t="s">
        <v>40</v>
      </c>
      <c r="N81" s="395" t="s">
        <v>40</v>
      </c>
      <c r="O81" s="395" t="s">
        <v>40</v>
      </c>
      <c r="P81" s="395" t="s">
        <v>18</v>
      </c>
      <c r="Q81" s="398" t="s">
        <v>398</v>
      </c>
      <c r="R81" s="398"/>
      <c r="S81" s="395" t="s">
        <v>40</v>
      </c>
      <c r="T81" s="395"/>
      <c r="U81" s="395"/>
      <c r="V81" s="395" t="s">
        <v>40</v>
      </c>
      <c r="W81" s="395" t="s">
        <v>40</v>
      </c>
      <c r="X81" s="399" t="s">
        <v>40</v>
      </c>
      <c r="Y81" s="399"/>
      <c r="Z81" s="395"/>
      <c r="AA81" s="395" t="s">
        <v>40</v>
      </c>
      <c r="AB81" s="395"/>
      <c r="AC81" s="395" t="s">
        <v>40</v>
      </c>
      <c r="AD81" s="395"/>
      <c r="AE81" s="398"/>
      <c r="AF81" s="417" t="s">
        <v>40</v>
      </c>
      <c r="AG81" s="404" t="s">
        <v>40</v>
      </c>
      <c r="AH81" s="404" t="s">
        <v>339</v>
      </c>
      <c r="AI81" s="400" t="n">
        <v>132</v>
      </c>
      <c r="AJ81" s="401" t="n">
        <f aca="false">COUNTIF(D81:AI81,"T")*6+COUNTIF(D81:AI81,"P")*12+COUNTIF(D81:AI81,"M")*6+COUNTIF(D81:AI81,"NA")*6+COUNTIF(D81:AI81,"N")*12+COUNTIF(D81:AI81,"TNA")*12+COUNTIF(D81:AI81,"PNB")*18+COUNTIF(D81:AI81,"MN")*18+COUNTIF(D81:AI81,"PNA")*18+COUNTIF(D81:AI81,"TN")*18+COUNTIF(D81:AI81,"NB")*6+COUNTIF(D81:AI81,"AF")*6+COUNTIF(D81:AI81,"AE")*12</f>
        <v>216</v>
      </c>
      <c r="AK81" s="402" t="n">
        <f aca="false">SUM(AJ81-132)</f>
        <v>84</v>
      </c>
      <c r="AL81" s="390"/>
    </row>
    <row r="82" customFormat="false" ht="13.8" hidden="false" customHeight="false" outlineLevel="0" collapsed="false">
      <c r="A82" s="430"/>
      <c r="B82" s="449" t="s">
        <v>299</v>
      </c>
      <c r="C82" s="394" t="s">
        <v>306</v>
      </c>
      <c r="D82" s="412" t="s">
        <v>334</v>
      </c>
      <c r="E82" s="478"/>
      <c r="F82" s="478"/>
      <c r="G82" s="472"/>
      <c r="H82" s="472"/>
      <c r="I82" s="472"/>
      <c r="J82" s="473"/>
      <c r="K82" s="473"/>
      <c r="L82" s="472"/>
      <c r="M82" s="472"/>
      <c r="N82" s="472"/>
      <c r="O82" s="472"/>
      <c r="P82" s="472"/>
      <c r="Q82" s="473"/>
      <c r="R82" s="473"/>
      <c r="S82" s="472"/>
      <c r="T82" s="472"/>
      <c r="U82" s="472"/>
      <c r="V82" s="472"/>
      <c r="W82" s="472"/>
      <c r="X82" s="474"/>
      <c r="Y82" s="474"/>
      <c r="Z82" s="472"/>
      <c r="AA82" s="472"/>
      <c r="AB82" s="472"/>
      <c r="AC82" s="472"/>
      <c r="AD82" s="472"/>
      <c r="AE82" s="473"/>
      <c r="AF82" s="475"/>
      <c r="AG82" s="478"/>
      <c r="AH82" s="478"/>
      <c r="AI82" s="434"/>
      <c r="AJ82" s="435"/>
      <c r="AK82" s="436"/>
      <c r="AL82" s="390"/>
    </row>
    <row r="83" customFormat="false" ht="13.8" hidden="false" customHeight="false" outlineLevel="0" collapsed="false">
      <c r="A83" s="430"/>
      <c r="B83" s="449" t="s">
        <v>299</v>
      </c>
      <c r="C83" s="394" t="s">
        <v>310</v>
      </c>
      <c r="D83" s="412" t="s">
        <v>334</v>
      </c>
      <c r="E83" s="478"/>
      <c r="F83" s="478"/>
      <c r="G83" s="472"/>
      <c r="H83" s="472"/>
      <c r="I83" s="472"/>
      <c r="J83" s="473"/>
      <c r="K83" s="473"/>
      <c r="L83" s="472"/>
      <c r="M83" s="472"/>
      <c r="N83" s="472"/>
      <c r="O83" s="472"/>
      <c r="P83" s="472"/>
      <c r="Q83" s="473"/>
      <c r="R83" s="473"/>
      <c r="S83" s="472"/>
      <c r="T83" s="472"/>
      <c r="U83" s="472"/>
      <c r="V83" s="472"/>
      <c r="W83" s="472"/>
      <c r="X83" s="474"/>
      <c r="Y83" s="474"/>
      <c r="Z83" s="472"/>
      <c r="AA83" s="472"/>
      <c r="AB83" s="472"/>
      <c r="AC83" s="472"/>
      <c r="AD83" s="472"/>
      <c r="AE83" s="473"/>
      <c r="AF83" s="475"/>
      <c r="AG83" s="478"/>
      <c r="AH83" s="478"/>
      <c r="AI83" s="434"/>
      <c r="AJ83" s="435"/>
      <c r="AK83" s="436"/>
      <c r="AL83" s="390"/>
    </row>
    <row r="84" customFormat="false" ht="13.8" hidden="false" customHeight="false" outlineLevel="0" collapsed="false">
      <c r="A84" s="409"/>
      <c r="B84" s="449" t="s">
        <v>299</v>
      </c>
      <c r="C84" s="394" t="s">
        <v>372</v>
      </c>
      <c r="D84" s="412" t="s">
        <v>334</v>
      </c>
      <c r="E84" s="478"/>
      <c r="F84" s="478"/>
      <c r="G84" s="472"/>
      <c r="H84" s="472"/>
      <c r="I84" s="472"/>
      <c r="J84" s="473"/>
      <c r="K84" s="473"/>
      <c r="L84" s="472"/>
      <c r="M84" s="472"/>
      <c r="N84" s="472"/>
      <c r="O84" s="472"/>
      <c r="P84" s="472"/>
      <c r="Q84" s="473"/>
      <c r="R84" s="473"/>
      <c r="S84" s="472"/>
      <c r="T84" s="472"/>
      <c r="U84" s="472"/>
      <c r="V84" s="472"/>
      <c r="W84" s="472"/>
      <c r="X84" s="474"/>
      <c r="Y84" s="474"/>
      <c r="Z84" s="472"/>
      <c r="AA84" s="472"/>
      <c r="AB84" s="472"/>
      <c r="AC84" s="472"/>
      <c r="AD84" s="472"/>
      <c r="AE84" s="473"/>
      <c r="AF84" s="475"/>
      <c r="AG84" s="478"/>
      <c r="AH84" s="478"/>
      <c r="AI84" s="434"/>
      <c r="AJ84" s="435"/>
      <c r="AK84" s="436"/>
      <c r="AL84" s="390"/>
    </row>
    <row r="85" customFormat="false" ht="13.8" hidden="false" customHeight="false" outlineLevel="0" collapsed="false">
      <c r="A85" s="392" t="n">
        <v>142956</v>
      </c>
      <c r="B85" s="393" t="s">
        <v>425</v>
      </c>
      <c r="C85" s="394" t="s">
        <v>376</v>
      </c>
      <c r="D85" s="412" t="s">
        <v>334</v>
      </c>
      <c r="E85" s="416" t="s">
        <v>40</v>
      </c>
      <c r="F85" s="404" t="s">
        <v>40</v>
      </c>
      <c r="G85" s="395"/>
      <c r="H85" s="395" t="s">
        <v>40</v>
      </c>
      <c r="I85" s="395" t="s">
        <v>40</v>
      </c>
      <c r="J85" s="398"/>
      <c r="K85" s="398" t="s">
        <v>40</v>
      </c>
      <c r="L85" s="395" t="s">
        <v>40</v>
      </c>
      <c r="M85" s="465"/>
      <c r="N85" s="395"/>
      <c r="O85" s="395" t="s">
        <v>40</v>
      </c>
      <c r="P85" s="395"/>
      <c r="Q85" s="398" t="s">
        <v>40</v>
      </c>
      <c r="R85" s="398" t="s">
        <v>40</v>
      </c>
      <c r="S85" s="395"/>
      <c r="T85" s="395" t="s">
        <v>40</v>
      </c>
      <c r="U85" s="395" t="s">
        <v>40</v>
      </c>
      <c r="V85" s="395"/>
      <c r="W85" s="395" t="s">
        <v>40</v>
      </c>
      <c r="X85" s="399" t="s">
        <v>40</v>
      </c>
      <c r="Y85" s="399"/>
      <c r="Z85" s="395" t="s">
        <v>294</v>
      </c>
      <c r="AA85" s="395" t="s">
        <v>40</v>
      </c>
      <c r="AB85" s="395"/>
      <c r="AC85" s="395"/>
      <c r="AD85" s="395" t="s">
        <v>40</v>
      </c>
      <c r="AE85" s="398"/>
      <c r="AF85" s="417"/>
      <c r="AG85" s="404" t="s">
        <v>40</v>
      </c>
      <c r="AH85" s="478"/>
      <c r="AI85" s="400" t="n">
        <v>132</v>
      </c>
      <c r="AJ85" s="401" t="n">
        <f aca="false">COUNTIF(D85:AI85,"T")*6+COUNTIF(D85:AI85,"P")*12+COUNTIF(D85:AI85,"M")*6+COUNTIF(D85:AI85,"NA")*6+COUNTIF(D85:AI85,"N")*12+COUNTIF(D85:AI85,"TNA")*12+COUNTIF(D85:AI85,"PNB")*18+COUNTIF(D85:AI85,"MN")*18+COUNTIF(D85:AI85,"PNA")*18+COUNTIF(D85:AI85,"TN")*18+COUNTIF(D85:AI85,"NB")*6+COUNTIF(D85:AI85,"AF")*6+COUNTIF(D85:AI85,"AE")*12</f>
        <v>198</v>
      </c>
      <c r="AK85" s="402" t="n">
        <f aca="false">SUM(AJ85-132)</f>
        <v>66</v>
      </c>
      <c r="AL85" s="390"/>
    </row>
    <row r="86" customFormat="false" ht="13.8" hidden="false" customHeight="false" outlineLevel="0" collapsed="false">
      <c r="A86" s="392"/>
      <c r="B86" s="393"/>
      <c r="C86" s="429"/>
      <c r="D86" s="429"/>
      <c r="E86" s="404"/>
      <c r="F86" s="404" t="n">
        <v>11</v>
      </c>
      <c r="G86" s="404"/>
      <c r="H86" s="404"/>
      <c r="I86" s="404" t="n">
        <v>11</v>
      </c>
      <c r="J86" s="417"/>
      <c r="K86" s="417"/>
      <c r="L86" s="404" t="n">
        <v>11</v>
      </c>
      <c r="M86" s="404"/>
      <c r="N86" s="404"/>
      <c r="O86" s="404" t="n">
        <v>11</v>
      </c>
      <c r="P86" s="404"/>
      <c r="Q86" s="417"/>
      <c r="R86" s="417" t="n">
        <v>11</v>
      </c>
      <c r="S86" s="404"/>
      <c r="T86" s="404"/>
      <c r="U86" s="404" t="n">
        <v>11</v>
      </c>
      <c r="V86" s="404"/>
      <c r="W86" s="404"/>
      <c r="X86" s="419" t="n">
        <v>11</v>
      </c>
      <c r="Y86" s="419"/>
      <c r="Z86" s="404"/>
      <c r="AA86" s="404" t="n">
        <v>11</v>
      </c>
      <c r="AB86" s="404"/>
      <c r="AC86" s="404"/>
      <c r="AD86" s="404" t="n">
        <v>11</v>
      </c>
      <c r="AE86" s="417"/>
      <c r="AF86" s="417"/>
      <c r="AG86" s="404" t="n">
        <v>11</v>
      </c>
      <c r="AH86" s="404"/>
      <c r="AI86" s="434"/>
      <c r="AJ86" s="435"/>
      <c r="AK86" s="436"/>
      <c r="AL86" s="390"/>
    </row>
    <row r="88" customFormat="false" ht="13.8" hidden="false" customHeight="false" outlineLevel="0" collapsed="false">
      <c r="D88" s="463" t="s">
        <v>426</v>
      </c>
      <c r="E88" s="463"/>
      <c r="F88" s="463"/>
      <c r="G88" s="463"/>
      <c r="H88" s="463"/>
      <c r="I88" s="463"/>
      <c r="J88" s="463"/>
      <c r="K88" s="463"/>
      <c r="L88" s="463"/>
      <c r="M88" s="463"/>
      <c r="N88" s="463"/>
      <c r="O88" s="463"/>
      <c r="P88" s="463"/>
      <c r="Q88" s="463"/>
      <c r="R88" s="463"/>
      <c r="S88" s="463"/>
      <c r="T88" s="463"/>
      <c r="U88" s="463"/>
      <c r="V88" s="463"/>
      <c r="W88" s="463"/>
      <c r="X88" s="463"/>
      <c r="Y88" s="463"/>
      <c r="Z88" s="463"/>
      <c r="AA88" s="463"/>
      <c r="AB88" s="463"/>
      <c r="AC88" s="463"/>
      <c r="AD88" s="463"/>
      <c r="AE88" s="463"/>
      <c r="AF88" s="463"/>
      <c r="AG88" s="463"/>
      <c r="AH88" s="463"/>
      <c r="AI88" s="463"/>
    </row>
  </sheetData>
  <mergeCells count="38">
    <mergeCell ref="A1:AL2"/>
    <mergeCell ref="D3:D4"/>
    <mergeCell ref="AI3:AI4"/>
    <mergeCell ref="AJ3:AJ4"/>
    <mergeCell ref="AK3:AK4"/>
    <mergeCell ref="D18:D19"/>
    <mergeCell ref="AI18:AI19"/>
    <mergeCell ref="AJ18:AJ19"/>
    <mergeCell ref="AK18:AK19"/>
    <mergeCell ref="E27:AH27"/>
    <mergeCell ref="D32:D33"/>
    <mergeCell ref="AI32:AI33"/>
    <mergeCell ref="AJ32:AJ33"/>
    <mergeCell ref="AK32:AK33"/>
    <mergeCell ref="E34:I34"/>
    <mergeCell ref="L34:P34"/>
    <mergeCell ref="S34:W34"/>
    <mergeCell ref="Z34:AD34"/>
    <mergeCell ref="AG34:AH34"/>
    <mergeCell ref="Z37:AH37"/>
    <mergeCell ref="D46:D47"/>
    <mergeCell ref="AI46:AI47"/>
    <mergeCell ref="AJ46:AJ47"/>
    <mergeCell ref="AK46:AK47"/>
    <mergeCell ref="E58:AH58"/>
    <mergeCell ref="D60:D61"/>
    <mergeCell ref="AI60:AI61"/>
    <mergeCell ref="AJ60:AJ61"/>
    <mergeCell ref="AK60:AK61"/>
    <mergeCell ref="E64:I64"/>
    <mergeCell ref="E67:AH67"/>
    <mergeCell ref="E68:X68"/>
    <mergeCell ref="D74:D75"/>
    <mergeCell ref="AI74:AI75"/>
    <mergeCell ref="AJ74:AJ75"/>
    <mergeCell ref="AK74:AK75"/>
    <mergeCell ref="E80:L80"/>
    <mergeCell ref="D88:AI8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2025-10-08T12:04:52Z</dcterms:modified>
  <cp:revision>1</cp:revision>
  <dc:subject/>
  <dc:title/>
</cp:coreProperties>
</file>