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16380" windowHeight="7830" tabRatio="500" activeTab="5"/>
  </bookViews>
  <sheets>
    <sheet name="enfermeira" sheetId="10" r:id="rId1"/>
    <sheet name="tecnicos enf" sheetId="13" r:id="rId2"/>
    <sheet name="ace" sheetId="14" r:id="rId3"/>
    <sheet name="tgp" sheetId="15" r:id="rId4"/>
    <sheet name="raio x" sheetId="16" r:id="rId5"/>
    <sheet name="medicos" sheetId="17" r:id="rId6"/>
  </sheets>
  <calcPr calcId="14562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J27" i="17" l="1"/>
  <c r="AH27" i="17"/>
  <c r="AI27" i="17" s="1"/>
  <c r="AJ26" i="17"/>
  <c r="AH26" i="17"/>
  <c r="AI26" i="17" s="1"/>
  <c r="AJ25" i="17"/>
  <c r="AI25" i="17"/>
  <c r="AH25" i="17"/>
  <c r="AJ24" i="17"/>
  <c r="AH24" i="17"/>
  <c r="AI24" i="17" s="1"/>
  <c r="AJ23" i="17"/>
  <c r="AH23" i="17"/>
  <c r="AI23" i="17" s="1"/>
  <c r="AJ22" i="17"/>
  <c r="AH22" i="17"/>
  <c r="AI22" i="17" s="1"/>
  <c r="AJ19" i="17"/>
  <c r="AI19" i="17" s="1"/>
  <c r="AH19" i="17"/>
  <c r="AJ18" i="17"/>
  <c r="AH18" i="17"/>
  <c r="AI18" i="17" s="1"/>
  <c r="AJ17" i="17"/>
  <c r="AH17" i="17"/>
  <c r="AI17" i="17" s="1"/>
  <c r="AJ16" i="17"/>
  <c r="AH16" i="17"/>
  <c r="AI16" i="17" s="1"/>
  <c r="AJ15" i="17"/>
  <c r="AI15" i="17"/>
  <c r="AH15" i="17"/>
  <c r="AJ14" i="17"/>
  <c r="AH14" i="17"/>
  <c r="AI14" i="17" s="1"/>
  <c r="AJ13" i="17"/>
  <c r="AH13" i="17"/>
  <c r="AI13" i="17" s="1"/>
  <c r="AJ12" i="17"/>
  <c r="AH12" i="17"/>
  <c r="AI12" i="17" s="1"/>
  <c r="AJ11" i="17"/>
  <c r="AI11" i="17"/>
  <c r="AH11" i="17"/>
  <c r="AJ10" i="17"/>
  <c r="AH10" i="17"/>
  <c r="AI10" i="17" s="1"/>
  <c r="AJ9" i="17"/>
  <c r="AH9" i="17"/>
  <c r="AI9" i="17" s="1"/>
  <c r="AJ8" i="17"/>
  <c r="AH8" i="17"/>
  <c r="AI8" i="17" s="1"/>
  <c r="AJ7" i="17"/>
  <c r="AI7" i="17"/>
  <c r="AH7" i="17"/>
  <c r="AJ6" i="17"/>
  <c r="AH6" i="17"/>
  <c r="AI6" i="17" s="1"/>
  <c r="BO9" i="10" l="1"/>
  <c r="BO10" i="10"/>
  <c r="BO13" i="10"/>
  <c r="BO14" i="10"/>
  <c r="BO17" i="10"/>
  <c r="BO18" i="10"/>
  <c r="BO19" i="10"/>
  <c r="BO22" i="10"/>
  <c r="BO23" i="10"/>
  <c r="BO26" i="10"/>
  <c r="BO27" i="10"/>
  <c r="BO30" i="10"/>
  <c r="BO31" i="10"/>
  <c r="BO34" i="10"/>
  <c r="BO37" i="10"/>
  <c r="BN9" i="10"/>
  <c r="BN10" i="10"/>
  <c r="BN13" i="10"/>
  <c r="BN14" i="10"/>
  <c r="BN17" i="10"/>
  <c r="BN18" i="10"/>
  <c r="BN19" i="10"/>
  <c r="BN22" i="10"/>
  <c r="BN23" i="10"/>
  <c r="BN26" i="10"/>
  <c r="BN27" i="10"/>
  <c r="BN30" i="10"/>
  <c r="BN31" i="10"/>
  <c r="BN34" i="10"/>
  <c r="BN37" i="10"/>
  <c r="BK9" i="10"/>
  <c r="BK10" i="10"/>
  <c r="BK13" i="10"/>
  <c r="BK14" i="10"/>
  <c r="BK17" i="10"/>
  <c r="BK18" i="10"/>
  <c r="BK19" i="10"/>
  <c r="BK22" i="10"/>
  <c r="BK23" i="10"/>
  <c r="BK26" i="10"/>
  <c r="BK27" i="10"/>
  <c r="BK30" i="10"/>
  <c r="BK31" i="10"/>
  <c r="BK34" i="10"/>
  <c r="BK37" i="10"/>
  <c r="BO6" i="10"/>
  <c r="BN6" i="10"/>
  <c r="BK6" i="10"/>
  <c r="AN2" i="10" l="1"/>
  <c r="BT37" i="10" l="1"/>
  <c r="BS37" i="10"/>
  <c r="BR37" i="10"/>
  <c r="BQ37" i="10"/>
  <c r="BP37" i="10"/>
  <c r="BM37" i="10"/>
  <c r="BL37" i="10"/>
  <c r="BJ37" i="10"/>
  <c r="BI37" i="10"/>
  <c r="BH37" i="10"/>
  <c r="BG37" i="10"/>
  <c r="BF37" i="10"/>
  <c r="BE37" i="10"/>
  <c r="BD37" i="10"/>
  <c r="BC37" i="10"/>
  <c r="BB37" i="10"/>
  <c r="BA37" i="10"/>
  <c r="AZ37" i="10"/>
  <c r="AY37" i="10"/>
  <c r="AX37" i="10"/>
  <c r="AW37" i="10"/>
  <c r="AV37" i="10"/>
  <c r="BT34" i="10"/>
  <c r="BS34" i="10"/>
  <c r="BR34" i="10"/>
  <c r="BQ34" i="10"/>
  <c r="BP34" i="10"/>
  <c r="BM34" i="10"/>
  <c r="BL34" i="10"/>
  <c r="BJ34" i="10"/>
  <c r="BI34" i="10"/>
  <c r="BH34" i="10"/>
  <c r="BG34" i="10"/>
  <c r="BF34" i="10"/>
  <c r="BE34" i="10"/>
  <c r="BD34" i="10"/>
  <c r="BC34" i="10"/>
  <c r="BB34" i="10"/>
  <c r="BA34" i="10"/>
  <c r="AZ34" i="10"/>
  <c r="AY34" i="10"/>
  <c r="AX34" i="10"/>
  <c r="AW34" i="10"/>
  <c r="AV34" i="10"/>
  <c r="BT31" i="10"/>
  <c r="BS31" i="10"/>
  <c r="BR31" i="10"/>
  <c r="BQ31" i="10"/>
  <c r="BP31" i="10"/>
  <c r="BM31" i="10"/>
  <c r="BL31" i="10"/>
  <c r="BJ31" i="10"/>
  <c r="BI31" i="10"/>
  <c r="BH31" i="10"/>
  <c r="BG31" i="10"/>
  <c r="BF31" i="10"/>
  <c r="BE31" i="10"/>
  <c r="BD31" i="10"/>
  <c r="BC31" i="10"/>
  <c r="BB31" i="10"/>
  <c r="BA31" i="10"/>
  <c r="AZ31" i="10"/>
  <c r="AY31" i="10"/>
  <c r="AX31" i="10"/>
  <c r="AW31" i="10"/>
  <c r="AV31" i="10"/>
  <c r="BT30" i="10"/>
  <c r="BS30" i="10"/>
  <c r="BR30" i="10"/>
  <c r="BQ30" i="10"/>
  <c r="BP30" i="10"/>
  <c r="BM30" i="10"/>
  <c r="BL30" i="10"/>
  <c r="BJ30" i="10"/>
  <c r="BI30" i="10"/>
  <c r="BH30" i="10"/>
  <c r="BG30" i="10"/>
  <c r="BF30" i="10"/>
  <c r="BE30" i="10"/>
  <c r="BD30" i="10"/>
  <c r="BC30" i="10"/>
  <c r="BB30" i="10"/>
  <c r="BA30" i="10"/>
  <c r="AZ30" i="10"/>
  <c r="AY30" i="10"/>
  <c r="AX30" i="10"/>
  <c r="AW30" i="10"/>
  <c r="AV30" i="10"/>
  <c r="BT27" i="10"/>
  <c r="BS27" i="10"/>
  <c r="BR27" i="10"/>
  <c r="BQ27" i="10"/>
  <c r="BP27" i="10"/>
  <c r="BM27" i="10"/>
  <c r="BL27" i="10"/>
  <c r="BJ27" i="10"/>
  <c r="BI27" i="10"/>
  <c r="BH27" i="10"/>
  <c r="BG27" i="10"/>
  <c r="BF27" i="10"/>
  <c r="BE27" i="10"/>
  <c r="BD27" i="10"/>
  <c r="BC27" i="10"/>
  <c r="BB27" i="10"/>
  <c r="BA27" i="10"/>
  <c r="AZ27" i="10"/>
  <c r="AY27" i="10"/>
  <c r="AX27" i="10"/>
  <c r="AW27" i="10"/>
  <c r="AV27" i="10"/>
  <c r="BT26" i="10"/>
  <c r="BS26" i="10"/>
  <c r="BR26" i="10"/>
  <c r="BQ26" i="10"/>
  <c r="BP26" i="10"/>
  <c r="BM26" i="10"/>
  <c r="BL26" i="10"/>
  <c r="BJ26" i="10"/>
  <c r="BI26" i="10"/>
  <c r="BH26" i="10"/>
  <c r="BG26" i="10"/>
  <c r="BF26" i="10"/>
  <c r="BE26" i="10"/>
  <c r="BD26" i="10"/>
  <c r="BC26" i="10"/>
  <c r="BB26" i="10"/>
  <c r="BA26" i="10"/>
  <c r="AZ26" i="10"/>
  <c r="AY26" i="10"/>
  <c r="AX26" i="10"/>
  <c r="AW26" i="10"/>
  <c r="AV26" i="10"/>
  <c r="BT23" i="10"/>
  <c r="BS23" i="10"/>
  <c r="BR23" i="10"/>
  <c r="BQ23" i="10"/>
  <c r="BP23" i="10"/>
  <c r="BM23" i="10"/>
  <c r="BL23" i="10"/>
  <c r="BJ23" i="10"/>
  <c r="BI23" i="10"/>
  <c r="BH23" i="10"/>
  <c r="BG23" i="10"/>
  <c r="BF23" i="10"/>
  <c r="BE23" i="10"/>
  <c r="BD23" i="10"/>
  <c r="BC23" i="10"/>
  <c r="BB23" i="10"/>
  <c r="BA23" i="10"/>
  <c r="AZ23" i="10"/>
  <c r="AY23" i="10"/>
  <c r="AX23" i="10"/>
  <c r="AW23" i="10"/>
  <c r="AV23" i="10"/>
  <c r="BT22" i="10"/>
  <c r="BS22" i="10"/>
  <c r="BR22" i="10"/>
  <c r="BQ22" i="10"/>
  <c r="BP22" i="10"/>
  <c r="BM22" i="10"/>
  <c r="BL22" i="10"/>
  <c r="BJ22" i="10"/>
  <c r="BI22" i="10"/>
  <c r="BH22" i="10"/>
  <c r="BG22" i="10"/>
  <c r="BF22" i="10"/>
  <c r="BE22" i="10"/>
  <c r="BD22" i="10"/>
  <c r="BC22" i="10"/>
  <c r="BB22" i="10"/>
  <c r="BA22" i="10"/>
  <c r="AZ22" i="10"/>
  <c r="AY22" i="10"/>
  <c r="AX22" i="10"/>
  <c r="AW22" i="10"/>
  <c r="AV22" i="10"/>
  <c r="BT19" i="10"/>
  <c r="BS19" i="10"/>
  <c r="BR19" i="10"/>
  <c r="BQ19" i="10"/>
  <c r="BP19" i="10"/>
  <c r="BM19" i="10"/>
  <c r="BL19" i="10"/>
  <c r="BJ19" i="10"/>
  <c r="BI19" i="10"/>
  <c r="BH19" i="10"/>
  <c r="BG19" i="10"/>
  <c r="BF19" i="10"/>
  <c r="BE19" i="10"/>
  <c r="BD19" i="10"/>
  <c r="BC19" i="10"/>
  <c r="BB19" i="10"/>
  <c r="BA19" i="10"/>
  <c r="AZ19" i="10"/>
  <c r="AY19" i="10"/>
  <c r="AX19" i="10"/>
  <c r="AW19" i="10"/>
  <c r="AV19" i="10"/>
  <c r="BT18" i="10"/>
  <c r="BS18" i="10"/>
  <c r="BR18" i="10"/>
  <c r="BQ18" i="10"/>
  <c r="BP18" i="10"/>
  <c r="BM18" i="10"/>
  <c r="BL18" i="10"/>
  <c r="BJ18" i="10"/>
  <c r="BI18" i="10"/>
  <c r="BH18" i="10"/>
  <c r="BG18" i="10"/>
  <c r="BF18" i="10"/>
  <c r="BE18" i="10"/>
  <c r="BD18" i="10"/>
  <c r="BC18" i="10"/>
  <c r="BB18" i="10"/>
  <c r="BA18" i="10"/>
  <c r="AZ18" i="10"/>
  <c r="AY18" i="10"/>
  <c r="AX18" i="10"/>
  <c r="AW18" i="10"/>
  <c r="AV18" i="10"/>
  <c r="BT17" i="10"/>
  <c r="BS17" i="10"/>
  <c r="BR17" i="10"/>
  <c r="BQ17" i="10"/>
  <c r="BP17" i="10"/>
  <c r="BM17" i="10"/>
  <c r="BL17" i="10"/>
  <c r="BJ17" i="10"/>
  <c r="BI17" i="10"/>
  <c r="BH17" i="10"/>
  <c r="BG17" i="10"/>
  <c r="BF17" i="10"/>
  <c r="BE17" i="10"/>
  <c r="BD17" i="10"/>
  <c r="BC17" i="10"/>
  <c r="BB17" i="10"/>
  <c r="BA17" i="10"/>
  <c r="AZ17" i="10"/>
  <c r="AY17" i="10"/>
  <c r="AX17" i="10"/>
  <c r="AW17" i="10"/>
  <c r="AV17" i="10"/>
  <c r="BT14" i="10"/>
  <c r="BS14" i="10"/>
  <c r="BR14" i="10"/>
  <c r="BQ14" i="10"/>
  <c r="BP14" i="10"/>
  <c r="BM14" i="10"/>
  <c r="BL14" i="10"/>
  <c r="BJ14" i="10"/>
  <c r="BI14" i="10"/>
  <c r="BH14" i="10"/>
  <c r="BG14" i="10"/>
  <c r="BF14" i="10"/>
  <c r="BE14" i="10"/>
  <c r="BD14" i="10"/>
  <c r="BC14" i="10"/>
  <c r="BB14" i="10"/>
  <c r="BA14" i="10"/>
  <c r="AZ14" i="10"/>
  <c r="AY14" i="10"/>
  <c r="AX14" i="10"/>
  <c r="AW14" i="10"/>
  <c r="AV14" i="10"/>
  <c r="BT13" i="10"/>
  <c r="BS13" i="10"/>
  <c r="BR13" i="10"/>
  <c r="BQ13" i="10"/>
  <c r="BP13" i="10"/>
  <c r="BM13" i="10"/>
  <c r="BL13" i="10"/>
  <c r="BJ13" i="10"/>
  <c r="BI13" i="10"/>
  <c r="BH13" i="10"/>
  <c r="BG13" i="10"/>
  <c r="BF13" i="10"/>
  <c r="BE13" i="10"/>
  <c r="BD13" i="10"/>
  <c r="BC13" i="10"/>
  <c r="BB13" i="10"/>
  <c r="BA13" i="10"/>
  <c r="AZ13" i="10"/>
  <c r="AY13" i="10"/>
  <c r="AX13" i="10"/>
  <c r="AW13" i="10"/>
  <c r="AV13" i="10"/>
  <c r="BT10" i="10"/>
  <c r="BS10" i="10"/>
  <c r="BR10" i="10"/>
  <c r="BQ10" i="10"/>
  <c r="BP10" i="10"/>
  <c r="BM10" i="10"/>
  <c r="BL10" i="10"/>
  <c r="BJ10" i="10"/>
  <c r="BI10" i="10"/>
  <c r="BH10" i="10"/>
  <c r="BG10" i="10"/>
  <c r="BF10" i="10"/>
  <c r="BE10" i="10"/>
  <c r="BD10" i="10"/>
  <c r="BC10" i="10"/>
  <c r="BB10" i="10"/>
  <c r="BA10" i="10"/>
  <c r="AZ10" i="10"/>
  <c r="AY10" i="10"/>
  <c r="AX10" i="10"/>
  <c r="AW10" i="10"/>
  <c r="AV10" i="10"/>
  <c r="BT9" i="10"/>
  <c r="AN9" i="10" s="1"/>
  <c r="AJ9" i="10" s="1"/>
  <c r="BS9" i="10"/>
  <c r="BR9" i="10"/>
  <c r="BQ9" i="10"/>
  <c r="BP9" i="10"/>
  <c r="BM9" i="10"/>
  <c r="BL9" i="10"/>
  <c r="BJ9" i="10"/>
  <c r="BI9" i="10"/>
  <c r="BH9" i="10"/>
  <c r="BG9" i="10"/>
  <c r="BF9" i="10"/>
  <c r="BE9" i="10"/>
  <c r="BD9" i="10"/>
  <c r="BC9" i="10"/>
  <c r="BB9" i="10"/>
  <c r="BA9" i="10"/>
  <c r="AZ9" i="10"/>
  <c r="AY9" i="10"/>
  <c r="AX9" i="10"/>
  <c r="AW9" i="10"/>
  <c r="AV9" i="10"/>
  <c r="BT6" i="10"/>
  <c r="BS6" i="10"/>
  <c r="BR6" i="10"/>
  <c r="BQ6" i="10"/>
  <c r="BP6" i="10"/>
  <c r="BM6" i="10"/>
  <c r="BL6" i="10"/>
  <c r="BJ6" i="10"/>
  <c r="BI6" i="10"/>
  <c r="BH6" i="10"/>
  <c r="BG6" i="10"/>
  <c r="BF6" i="10"/>
  <c r="BE6" i="10"/>
  <c r="BD6" i="10"/>
  <c r="BC6" i="10"/>
  <c r="BB6" i="10"/>
  <c r="BA6" i="10"/>
  <c r="AZ6" i="10"/>
  <c r="AY6" i="10"/>
  <c r="AX6" i="10"/>
  <c r="AW6" i="10"/>
  <c r="AV6" i="10"/>
  <c r="AN34" i="10"/>
  <c r="AJ34" i="10" s="1"/>
  <c r="BU17" i="10" l="1"/>
  <c r="BU37" i="10"/>
  <c r="BU34" i="10"/>
  <c r="AO34" i="10" s="1"/>
  <c r="AL34" i="10" s="1"/>
  <c r="AK34" i="10" s="1"/>
  <c r="BU30" i="10"/>
  <c r="BU18" i="10"/>
  <c r="BU19" i="10"/>
  <c r="BU31" i="10"/>
  <c r="BU26" i="10"/>
  <c r="BU27" i="10"/>
  <c r="BU22" i="10"/>
  <c r="BU23" i="10"/>
  <c r="BU13" i="10"/>
  <c r="BU14" i="10"/>
  <c r="BU10" i="10"/>
  <c r="BU9" i="10"/>
  <c r="AO9" i="10" s="1"/>
  <c r="AL9" i="10" s="1"/>
  <c r="AK9" i="10" s="1"/>
  <c r="BU6" i="10"/>
  <c r="AN17" i="10"/>
  <c r="AJ17" i="10" s="1"/>
  <c r="AN23" i="10"/>
  <c r="AJ23" i="10" s="1"/>
  <c r="AN31" i="10"/>
  <c r="AJ31" i="10" s="1"/>
  <c r="AN6" i="10"/>
  <c r="AJ6" i="10" s="1"/>
  <c r="AN14" i="10"/>
  <c r="AJ14" i="10" s="1"/>
  <c r="AN22" i="10"/>
  <c r="AJ22" i="10" s="1"/>
  <c r="AN30" i="10"/>
  <c r="AJ30" i="10" s="1"/>
  <c r="AN37" i="10"/>
  <c r="AJ37" i="10" s="1"/>
  <c r="AN13" i="10"/>
  <c r="AJ13" i="10" s="1"/>
  <c r="AN19" i="10"/>
  <c r="AJ19" i="10" s="1"/>
  <c r="AN27" i="10"/>
  <c r="AJ27" i="10" s="1"/>
  <c r="AN10" i="10"/>
  <c r="AJ10" i="10" s="1"/>
  <c r="AN18" i="10"/>
  <c r="AJ18" i="10" s="1"/>
  <c r="AN26" i="10"/>
  <c r="AJ26" i="10" s="1"/>
  <c r="AO22" i="10" l="1"/>
  <c r="AL22" i="10" s="1"/>
  <c r="AK22" i="10" s="1"/>
  <c r="AO23" i="10"/>
  <c r="AL23" i="10" s="1"/>
  <c r="AK23" i="10" s="1"/>
  <c r="AO37" i="10"/>
  <c r="AL37" i="10" s="1"/>
  <c r="AK37" i="10" s="1"/>
  <c r="AO18" i="10"/>
  <c r="AL18" i="10" s="1"/>
  <c r="AK18" i="10" s="1"/>
  <c r="AO30" i="10"/>
  <c r="AL30" i="10" s="1"/>
  <c r="AK30" i="10" s="1"/>
  <c r="AO27" i="10"/>
  <c r="AL27" i="10" s="1"/>
  <c r="AK27" i="10" s="1"/>
  <c r="AO13" i="10"/>
  <c r="AL13" i="10" s="1"/>
  <c r="AK13" i="10" s="1"/>
  <c r="AO17" i="10"/>
  <c r="AL17" i="10" s="1"/>
  <c r="AK17" i="10" s="1"/>
  <c r="AO26" i="10"/>
  <c r="AL26" i="10" s="1"/>
  <c r="AK26" i="10" s="1"/>
  <c r="AO10" i="10"/>
  <c r="AL10" i="10" s="1"/>
  <c r="AK10" i="10" s="1"/>
  <c r="AO31" i="10"/>
  <c r="AL31" i="10" s="1"/>
  <c r="AK31" i="10" s="1"/>
  <c r="AO14" i="10"/>
  <c r="AL14" i="10" s="1"/>
  <c r="AK14" i="10" s="1"/>
  <c r="AO6" i="10"/>
  <c r="AL6" i="10" s="1"/>
  <c r="AK6" i="10" s="1"/>
  <c r="AO19" i="10"/>
  <c r="AL19" i="10" s="1"/>
  <c r="AK19" i="10" s="1"/>
</calcChain>
</file>

<file path=xl/sharedStrings.xml><?xml version="1.0" encoding="utf-8"?>
<sst xmlns="http://schemas.openxmlformats.org/spreadsheetml/2006/main" count="3659" uniqueCount="491">
  <si>
    <t>Matricula</t>
  </si>
  <si>
    <t>NOME</t>
  </si>
  <si>
    <t xml:space="preserve">Reg. Prof. </t>
  </si>
  <si>
    <t>TURNO</t>
  </si>
  <si>
    <t>CH</t>
  </si>
  <si>
    <t>CT</t>
  </si>
  <si>
    <t>HE</t>
  </si>
  <si>
    <t>Enfermeiro</t>
  </si>
  <si>
    <t>COREN</t>
  </si>
  <si>
    <t>DOM</t>
  </si>
  <si>
    <t>SEG</t>
  </si>
  <si>
    <t>TER</t>
  </si>
  <si>
    <t>QUA</t>
  </si>
  <si>
    <t>QUI</t>
  </si>
  <si>
    <t>SEX</t>
  </si>
  <si>
    <t>SÁB</t>
  </si>
  <si>
    <t>M</t>
  </si>
  <si>
    <t>T</t>
  </si>
  <si>
    <t>P</t>
  </si>
  <si>
    <t>M/T</t>
  </si>
  <si>
    <t>I/I</t>
  </si>
  <si>
    <t>I¹</t>
  </si>
  <si>
    <t>I²</t>
  </si>
  <si>
    <t>SN</t>
  </si>
  <si>
    <t>F</t>
  </si>
  <si>
    <t>FE</t>
  </si>
  <si>
    <t>LP</t>
  </si>
  <si>
    <t>AT</t>
  </si>
  <si>
    <t>C</t>
  </si>
  <si>
    <t>DCH</t>
  </si>
  <si>
    <t>THT</t>
  </si>
  <si>
    <t>12960-7</t>
  </si>
  <si>
    <t>KÁTIA FERMINO DA SILVA</t>
  </si>
  <si>
    <t>07-13H</t>
  </si>
  <si>
    <t>FÉRIAS</t>
  </si>
  <si>
    <t>OK</t>
  </si>
  <si>
    <t>13614-0</t>
  </si>
  <si>
    <t>TANIA V. P. R. T. SANTOS</t>
  </si>
  <si>
    <t>07-19H</t>
  </si>
  <si>
    <t>CARLA PRISCILA SANTANA VIANA</t>
  </si>
  <si>
    <t>15339-7</t>
  </si>
  <si>
    <t>ANA PAULA F PAGLEARINE</t>
  </si>
  <si>
    <t>13815-0</t>
  </si>
  <si>
    <t>LUCIANA PINHEIRO</t>
  </si>
  <si>
    <t>FABIO ALEXANDRO DA COSTA</t>
  </si>
  <si>
    <t>13605-0</t>
  </si>
  <si>
    <t>NILCELIA FELICIANO</t>
  </si>
  <si>
    <t>FIM DE CONTRATO</t>
  </si>
  <si>
    <t>SILVANA LANDIN CRUZ</t>
  </si>
  <si>
    <t>T/I</t>
  </si>
  <si>
    <t>I</t>
  </si>
  <si>
    <t>19h-7h</t>
  </si>
  <si>
    <t>13944-0</t>
  </si>
  <si>
    <t>13612-3</t>
  </si>
  <si>
    <t>VIVIAN SAYURI N. EBURNIO</t>
  </si>
  <si>
    <t>13615-8</t>
  </si>
  <si>
    <t>NEIVA MEIRA T. CARMO</t>
  </si>
  <si>
    <t>AF</t>
  </si>
  <si>
    <t>EUGENIO MARTINS JUNIOR</t>
  </si>
  <si>
    <t>F - FRENTE (ACOLHIMENTO, POS E HIDRATAÇÃO)</t>
  </si>
  <si>
    <t>P- PLANTÃO DIURNO 07 - 19HS</t>
  </si>
  <si>
    <t>E- FUNDOS (ENFERMARIA E EMERGENCIA)</t>
  </si>
  <si>
    <t>T- TARDE - 13 - 19HS</t>
  </si>
  <si>
    <t>EH - EMERGENCIA E HIDRATAÇÃO</t>
  </si>
  <si>
    <t>TI - TARDE E INTERMEDIÁRIO - 13 - 01H</t>
  </si>
  <si>
    <t xml:space="preserve">ENF - ENFERMARIA </t>
  </si>
  <si>
    <t>SN - SERVIÇO NOTURNO - 19 - 07HS</t>
  </si>
  <si>
    <t>M4</t>
  </si>
  <si>
    <t>T5</t>
  </si>
  <si>
    <t>M/SN</t>
  </si>
  <si>
    <t>T/SN</t>
  </si>
  <si>
    <t>P/I</t>
  </si>
  <si>
    <t>M/I</t>
  </si>
  <si>
    <t>M5</t>
  </si>
  <si>
    <t>ATESTADO</t>
  </si>
  <si>
    <t>07 - 19H</t>
  </si>
  <si>
    <t>FLEXIVEL</t>
  </si>
  <si>
    <t>CLAUDINEI DE MELO SANTOS</t>
  </si>
  <si>
    <t>MARCOS ANTONIO FERREIRA</t>
  </si>
  <si>
    <t>MANOEL CARLOS ARANTES</t>
  </si>
  <si>
    <t>42782-9</t>
  </si>
  <si>
    <t>42781-0</t>
  </si>
  <si>
    <t>42908-2</t>
  </si>
  <si>
    <t>42800-0</t>
  </si>
  <si>
    <t>42650-4</t>
  </si>
  <si>
    <t>42792-6</t>
  </si>
  <si>
    <t>M/N</t>
  </si>
  <si>
    <t>42647-4</t>
  </si>
  <si>
    <t>P2</t>
  </si>
  <si>
    <t>T5 - TARDE - 16:00 - 22:00H</t>
  </si>
  <si>
    <t>T5/N - TARDE  NOITE - 16:00 - 07:00H</t>
  </si>
  <si>
    <t>COBERTURA</t>
  </si>
  <si>
    <t>T6</t>
  </si>
  <si>
    <t>P2 - MANHA E NOITE - 10 - 22H</t>
  </si>
  <si>
    <t>M5/I - MANHA E NOITE - 7 - 01H</t>
  </si>
  <si>
    <t>M6 - MANHA E TARDE - 10:00 - 16:00H</t>
  </si>
  <si>
    <t>M5 - MANHA - 7 -14:00H</t>
  </si>
  <si>
    <t>M4 MANHA 7:00 - 12:30H</t>
  </si>
  <si>
    <t>T6 TARDE - 13:30 - 19:00H</t>
  </si>
  <si>
    <r>
      <t>I/</t>
    </r>
    <r>
      <rPr>
        <b/>
        <u/>
        <sz val="10"/>
        <color theme="1"/>
        <rFont val="Arial"/>
        <family val="2"/>
      </rPr>
      <t>I</t>
    </r>
  </si>
  <si>
    <r>
      <t>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  <charset val="1"/>
      </rPr>
      <t>/N</t>
    </r>
  </si>
  <si>
    <t>M5/N - MANHA/NOITE - 7 - 12H E 19 - 22H</t>
  </si>
  <si>
    <t>10-22H</t>
  </si>
  <si>
    <t>Enfermeiros Fluxistas</t>
  </si>
  <si>
    <t xml:space="preserve">15:00 - 19:00 </t>
  </si>
  <si>
    <t>N/M</t>
  </si>
  <si>
    <r>
      <t>I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  <charset val="1"/>
      </rPr>
      <t>/SN</t>
    </r>
  </si>
  <si>
    <t>I/M</t>
  </si>
  <si>
    <t>DANILO ALEIXO</t>
  </si>
  <si>
    <r>
      <t>N</t>
    </r>
    <r>
      <rPr>
        <u/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>= NOITE - 19 - 21H</t>
    </r>
  </si>
  <si>
    <t>T4</t>
  </si>
  <si>
    <r>
      <rPr>
        <b/>
        <u/>
        <sz val="10"/>
        <color theme="1"/>
        <rFont val="Arial"/>
        <family val="2"/>
      </rPr>
      <t>M</t>
    </r>
    <r>
      <rPr>
        <sz val="10"/>
        <color theme="1"/>
        <rFont val="Arial"/>
        <family val="2"/>
      </rPr>
      <t>/SN</t>
    </r>
  </si>
  <si>
    <r>
      <rPr>
        <b/>
        <sz val="18"/>
        <color rgb="FFFF0000"/>
        <rFont val="Arial"/>
        <family val="2"/>
      </rPr>
      <t xml:space="preserve">ESCALA REALIZADA DA UPA SABARÁ - OUTUBRO - 2023
</t>
    </r>
    <r>
      <rPr>
        <b/>
        <sz val="18"/>
        <rFont val="Arial"/>
        <family val="2"/>
      </rPr>
      <t>CARGA HORÁRIA -  23 DIAS ÚTEIS 138 HS</t>
    </r>
    <r>
      <rPr>
        <sz val="18"/>
        <rFont val="Arial"/>
        <family val="2"/>
        <charset val="1"/>
      </rPr>
      <t xml:space="preserve">
</t>
    </r>
    <r>
      <rPr>
        <b/>
        <sz val="18"/>
        <rFont val="Arial"/>
        <family val="2"/>
      </rPr>
      <t>ESCALA DE PLANTÃO - ENFERMEIROS</t>
    </r>
  </si>
  <si>
    <t>FT</t>
  </si>
  <si>
    <t>AMLS</t>
  </si>
  <si>
    <t>IA</t>
  </si>
  <si>
    <t>IB</t>
  </si>
  <si>
    <r>
      <rPr>
        <b/>
        <u/>
        <sz val="10"/>
        <color theme="1"/>
        <rFont val="Arial"/>
        <family val="2"/>
      </rPr>
      <t>I2</t>
    </r>
    <r>
      <rPr>
        <sz val="10"/>
        <color theme="1"/>
        <rFont val="Arial"/>
        <family val="2"/>
      </rPr>
      <t>/SN</t>
    </r>
  </si>
  <si>
    <t>SB18</t>
  </si>
  <si>
    <t>ESCALA REALIZADA DA UPA SABARÁ - OUTUBRO -  2023</t>
  </si>
  <si>
    <t>CARGA HORÁRIA - 21 DIAS ÚTEIS - 126 HS</t>
  </si>
  <si>
    <t>ESCALA DE PLANTÃO TÉCNICOS DE ENFERMAGEM NOTURNO</t>
  </si>
  <si>
    <t>MATRÍCULA</t>
  </si>
  <si>
    <t>Reg. Prof.</t>
  </si>
  <si>
    <t>TÉCNICO ENFERMAGEM</t>
  </si>
  <si>
    <t>13222-5</t>
  </si>
  <si>
    <t>ANGELITA VENANCIO TRUCOLO</t>
  </si>
  <si>
    <t>19H - 07H</t>
  </si>
  <si>
    <t>IZABEL LUIZA SOARES</t>
  </si>
  <si>
    <t>42677-6</t>
  </si>
  <si>
    <t>GRASIELA ANGELI</t>
  </si>
  <si>
    <t>11574-6</t>
  </si>
  <si>
    <t>ILZA PASTORA DE ANDRADE</t>
  </si>
  <si>
    <t>11829-0</t>
  </si>
  <si>
    <t>JOSEFA IVANEIDE DA SILVA</t>
  </si>
  <si>
    <t>19H - 01H</t>
  </si>
  <si>
    <t>FÉRIAS 19/09 A  08/10/2023</t>
  </si>
  <si>
    <r>
      <rPr>
        <b/>
        <u/>
        <sz val="12"/>
        <color theme="1"/>
        <rFont val="Arial Narrow"/>
        <family val="2"/>
      </rPr>
      <t>I</t>
    </r>
    <r>
      <rPr>
        <sz val="12"/>
        <color theme="1"/>
        <rFont val="Arial Narrow"/>
        <family val="2"/>
      </rPr>
      <t>/I</t>
    </r>
  </si>
  <si>
    <t>LILIAN SOARES DOS SANTOS PONCE</t>
  </si>
  <si>
    <t>12219-0</t>
  </si>
  <si>
    <t>MARCELO FABIANI SILVA</t>
  </si>
  <si>
    <r>
      <t>I/</t>
    </r>
    <r>
      <rPr>
        <b/>
        <u/>
        <sz val="12"/>
        <color theme="1"/>
        <rFont val="Arial Narrow"/>
        <family val="2"/>
      </rPr>
      <t>I</t>
    </r>
  </si>
  <si>
    <r>
      <rPr>
        <b/>
        <u/>
        <sz val="12"/>
        <color theme="1"/>
        <rFont val="Arial Narrow"/>
        <family val="2"/>
      </rPr>
      <t>I/</t>
    </r>
    <r>
      <rPr>
        <sz val="12"/>
        <color theme="1"/>
        <rFont val="Arial Narrow"/>
        <family val="2"/>
      </rPr>
      <t>I</t>
    </r>
  </si>
  <si>
    <t>13887-8</t>
  </si>
  <si>
    <t>MARIA APARECIDA DA SILVA</t>
  </si>
  <si>
    <t>388029</t>
  </si>
  <si>
    <t>ATESTADO 180 DIAS A  PARTIR DE 19/06/2023</t>
  </si>
  <si>
    <t>13680-8</t>
  </si>
  <si>
    <t>MARIA REGINA RODRIGUES SILVA</t>
  </si>
  <si>
    <t>43017-0</t>
  </si>
  <si>
    <t>FÁTIMA FERNANDES DOS SANTOS</t>
  </si>
  <si>
    <t>42831-0</t>
  </si>
  <si>
    <t xml:space="preserve">HUGA SERRA </t>
  </si>
  <si>
    <t>42883-3</t>
  </si>
  <si>
    <t>ROSILENE HIPÓLITO</t>
  </si>
  <si>
    <r>
      <rPr>
        <b/>
        <u/>
        <sz val="12"/>
        <color theme="1"/>
        <rFont val="Arial Narrow"/>
        <family val="2"/>
      </rPr>
      <t>T5</t>
    </r>
    <r>
      <rPr>
        <sz val="12"/>
        <color theme="1"/>
        <rFont val="Arial Narrow"/>
        <family val="2"/>
      </rPr>
      <t>/I</t>
    </r>
  </si>
  <si>
    <t>13180-6</t>
  </si>
  <si>
    <t>DENISE BOAVENTURA</t>
  </si>
  <si>
    <t>FÉRIAS 26/09 A 15/10/2023</t>
  </si>
  <si>
    <t>12389-7</t>
  </si>
  <si>
    <t>ELIANIA DA SILVA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</si>
  <si>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</si>
  <si>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</si>
  <si>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</si>
  <si>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</si>
  <si>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</si>
  <si>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</si>
  <si>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T/N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</si>
  <si>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</si>
  <si>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</si>
  <si>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</si>
  <si>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</si>
  <si>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</si>
  <si>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</si>
  <si>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</si>
  <si>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</si>
  <si>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</si>
  <si>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42674-1</t>
  </si>
  <si>
    <t>EUDETE APARECIDA PICOLOTO</t>
  </si>
  <si>
    <t>14262-0</t>
  </si>
  <si>
    <t>VANESSA LUIZ HONORATO FRANDINI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</si>
  <si>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</si>
  <si>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</si>
  <si>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</si>
  <si>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</si>
  <si>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</si>
  <si>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</si>
  <si>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43028-5</t>
  </si>
  <si>
    <t>CRISTIANE  APARECIDA BALBINO</t>
  </si>
  <si>
    <t>10722-0</t>
  </si>
  <si>
    <t>EDNA REGINA DA SILVA</t>
  </si>
  <si>
    <t>12851-1</t>
  </si>
  <si>
    <t>ISMAR DA CRUZ REIS JUNIOR</t>
  </si>
  <si>
    <t>43011-0</t>
  </si>
  <si>
    <t>MÁRCIA REGINA DE OLIVEIRA</t>
  </si>
  <si>
    <t>13712-0</t>
  </si>
  <si>
    <t>LISANIA PINTO</t>
  </si>
  <si>
    <t>741333</t>
  </si>
  <si>
    <t>MARIA JOSE DE LIMA MACHADO</t>
  </si>
  <si>
    <t>12480-8</t>
  </si>
  <si>
    <t>NERCI APDA DE CASTRO DESTACIO</t>
  </si>
  <si>
    <t>43233-4</t>
  </si>
  <si>
    <t>GISELE APARECIDA DA SILVA</t>
  </si>
  <si>
    <t>13694-8</t>
  </si>
  <si>
    <t>SIMONE PEREIRA DA SILVA</t>
  </si>
  <si>
    <t>42843-9</t>
  </si>
  <si>
    <t>SANDRA CRISTINA FERNANDES BERALDO</t>
  </si>
  <si>
    <t>42938-4</t>
  </si>
  <si>
    <t>DIANA BRANDÃO</t>
  </si>
  <si>
    <t>43231-8</t>
  </si>
  <si>
    <t>DANIELE PEREIRA DO CARMO</t>
  </si>
  <si>
    <t>42940-6</t>
  </si>
  <si>
    <t>PATRICIA APARECIDA DA SILVA</t>
  </si>
  <si>
    <t>ATESTADO 180 DIAS A PARTIR DE 17/03/2023</t>
  </si>
  <si>
    <t>42699-7</t>
  </si>
  <si>
    <t>ELIZIANE MENDES</t>
  </si>
  <si>
    <t>42724-1</t>
  </si>
  <si>
    <t>MIRIAM OLIVEIRA DOS SANTOS SILVA</t>
  </si>
  <si>
    <t>i</t>
  </si>
  <si>
    <t>ESCALA DE PLANTÃO TÉCNICOS DE ENFERMAGEM DIURNO</t>
  </si>
  <si>
    <t>13689-1</t>
  </si>
  <si>
    <t>ADRIANA BORBA ALVES</t>
  </si>
  <si>
    <t>7h00 às 19h00</t>
  </si>
  <si>
    <t>13649-2</t>
  </si>
  <si>
    <t>AP MARCIA SPINASSI</t>
  </si>
  <si>
    <t>235203</t>
  </si>
  <si>
    <t>FÉRIAS 20 DIAS - 20/10/2023</t>
  </si>
  <si>
    <t>14190-9</t>
  </si>
  <si>
    <t>CLÓVIS E .DA COSTA</t>
  </si>
  <si>
    <t>492325</t>
  </si>
  <si>
    <t>14098-8</t>
  </si>
  <si>
    <t>JAQUELINE SOUZA DE ALMEIDA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</si>
  <si>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</si>
  <si>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</si>
  <si>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</si>
  <si>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</si>
  <si>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</si>
  <si>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</si>
  <si>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13725-1</t>
  </si>
  <si>
    <t>ROSANGELA AP. REIS CASAGRANDE</t>
  </si>
  <si>
    <t>13026-5</t>
  </si>
  <si>
    <t>SUELY B DE O RODRIGUES</t>
  </si>
  <si>
    <t>13945-9</t>
  </si>
  <si>
    <t>VALQUÍRIA G.J.GOMES</t>
  </si>
  <si>
    <t>710919</t>
  </si>
  <si>
    <t>13740-5</t>
  </si>
  <si>
    <t>VERA LUCIA GLOOR</t>
  </si>
  <si>
    <t>492782</t>
  </si>
  <si>
    <r>
      <t>M/</t>
    </r>
    <r>
      <rPr>
        <b/>
        <u/>
        <sz val="12"/>
        <rFont val="Arial Narrow"/>
        <family val="2"/>
      </rPr>
      <t>T</t>
    </r>
  </si>
  <si>
    <t>MARIANA AUGUSTO VICENTE</t>
  </si>
  <si>
    <t>ANGELICA A. DE LIMA CELESTINO</t>
  </si>
  <si>
    <t>13705-7</t>
  </si>
  <si>
    <t>ANA CAROLINA DA C. RAMOS</t>
  </si>
  <si>
    <t>665004</t>
  </si>
  <si>
    <t>10131-1</t>
  </si>
  <si>
    <t>AMARILDA DA SILVA BACCARIN</t>
  </si>
  <si>
    <t>731 511</t>
  </si>
  <si>
    <t>FÉRIAS 18/09 A 07/10/2023</t>
  </si>
  <si>
    <t>15120-3</t>
  </si>
  <si>
    <t>BIANCO ZAMPARO</t>
  </si>
  <si>
    <t>710920</t>
  </si>
  <si>
    <r>
      <t>P/</t>
    </r>
    <r>
      <rPr>
        <b/>
        <u/>
        <sz val="12"/>
        <rFont val="Arial Narrow"/>
        <family val="2"/>
      </rPr>
      <t>I</t>
    </r>
  </si>
  <si>
    <t>15115-7</t>
  </si>
  <si>
    <t>CLAUDIA DAIANE R. DA NEVE</t>
  </si>
  <si>
    <t>932606</t>
  </si>
  <si>
    <t>FÉRIAS 20/09 A 09/10/2023</t>
  </si>
  <si>
    <t>14169-0</t>
  </si>
  <si>
    <t>JOSÉ M. BARBOSA JR</t>
  </si>
  <si>
    <t>901599</t>
  </si>
  <si>
    <t>15329-0</t>
  </si>
  <si>
    <t>J WALDECI FREITAS</t>
  </si>
  <si>
    <t>JULIANE ALVES PEREIRA</t>
  </si>
  <si>
    <t>MAFALDA BERSI</t>
  </si>
  <si>
    <t>MARIA ROSA DA SILVA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</si>
  <si>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</si>
  <si>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</si>
  <si>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</si>
  <si>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</si>
  <si>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</si>
  <si>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</si>
  <si>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</si>
  <si>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>LUCIANA APARECIDA PEREIRA</t>
  </si>
  <si>
    <t>MARIA MADALENA BRAVO SILVA</t>
  </si>
  <si>
    <t>EDNA RODRIGUES BARBOSA DANIEL</t>
  </si>
  <si>
    <t>12471-0</t>
  </si>
  <si>
    <t>WALDENIR GOMES BRITO</t>
  </si>
  <si>
    <t>43194-0</t>
  </si>
  <si>
    <t>SIRLENE FERMINO DA SILVA</t>
  </si>
  <si>
    <r>
      <rPr>
        <b/>
        <u/>
        <sz val="12"/>
        <rFont val="Arial Narrow"/>
        <family val="2"/>
      </rPr>
      <t>M</t>
    </r>
    <r>
      <rPr>
        <sz val="12"/>
        <rFont val="Arial Narrow"/>
        <family val="2"/>
      </rPr>
      <t>/T</t>
    </r>
  </si>
  <si>
    <t>13747-2</t>
  </si>
  <si>
    <t>AP FÁTIMA DE JESUS</t>
  </si>
  <si>
    <t>7h00 às 13h00</t>
  </si>
  <si>
    <t>13729-4</t>
  </si>
  <si>
    <t>BENTO (ANDRE LUIS)</t>
  </si>
  <si>
    <t>541438</t>
  </si>
  <si>
    <t>13h00 às 19h00</t>
  </si>
  <si>
    <r>
      <t>P</t>
    </r>
    <r>
      <rPr>
        <b/>
        <u/>
        <sz val="12"/>
        <rFont val="Arial Narrow"/>
        <family val="2"/>
      </rPr>
      <t>/I</t>
    </r>
  </si>
  <si>
    <t>81507-1</t>
  </si>
  <si>
    <t>BRUNO DE ARAGÃO R0DRIGUES</t>
  </si>
  <si>
    <t>12422-2</t>
  </si>
  <si>
    <t>CIDA M.AP SILVA</t>
  </si>
  <si>
    <t>14279-4</t>
  </si>
  <si>
    <t>CRISTIANE DE CASSIA P.PADILHA</t>
  </si>
  <si>
    <t>42714-4</t>
  </si>
  <si>
    <t>12946-1</t>
  </si>
  <si>
    <t>KARINA CARVALHO</t>
  </si>
  <si>
    <t>13865-7</t>
  </si>
  <si>
    <t>FATIMA CORDEIRO TORRES</t>
  </si>
  <si>
    <t>13859-2</t>
  </si>
  <si>
    <t>MARIA FERNANDA GALVÃO</t>
  </si>
  <si>
    <t>FÉRIAS 20 DIAS - 16/10/2023</t>
  </si>
  <si>
    <t>14123-2</t>
  </si>
  <si>
    <t>SIDNEIA TEIXEIRA</t>
  </si>
  <si>
    <t>LICENÇA MATERNIDADE</t>
  </si>
  <si>
    <t>14091-0</t>
  </si>
  <si>
    <t>REGINA L M. RABELO</t>
  </si>
  <si>
    <t>731494</t>
  </si>
  <si>
    <t>4297-16</t>
  </si>
  <si>
    <t>VANDERLEIA APARECIDA PICANCO LEMES</t>
  </si>
  <si>
    <t>42961-9</t>
  </si>
  <si>
    <t>PATRICIA DONIZETE LOPES SZCSPANSKI</t>
  </si>
  <si>
    <t>43131-1</t>
  </si>
  <si>
    <t>SUELLEN ARIANA ORTEGA</t>
  </si>
  <si>
    <t>43124-9</t>
  </si>
  <si>
    <t>JANINE LOPES TOLOI</t>
  </si>
  <si>
    <t>42730-6</t>
  </si>
  <si>
    <t>VILMA DE BRITO</t>
  </si>
  <si>
    <t>12147-9</t>
  </si>
  <si>
    <t>SIRLENE CARRETI</t>
  </si>
  <si>
    <t>FÉRIAS  20/09 A 09/10/2023</t>
  </si>
  <si>
    <t>D3</t>
  </si>
  <si>
    <t>EDNA APARECIDA BARBOSA DA SILVA</t>
  </si>
  <si>
    <t>D2</t>
  </si>
  <si>
    <t>FRANCESCA A. WILLY AMARAL</t>
  </si>
  <si>
    <t>EDMARA DOS SANTOS PEREIRA</t>
  </si>
  <si>
    <t>D7</t>
  </si>
  <si>
    <t>D4</t>
  </si>
  <si>
    <t>MÁRCIA TOMOKO HORITA</t>
  </si>
  <si>
    <r>
      <t xml:space="preserve">
ESCALA DE TRABALHO - UPA Sabará  
ADMINISTRATIVOS – OUTUBRO</t>
    </r>
    <r>
      <rPr>
        <b/>
        <sz val="10"/>
        <rFont val="Arial"/>
        <family val="2"/>
        <charset val="1"/>
      </rPr>
      <t xml:space="preserve"> – 2023
CARGA HORÁRIA – 20 DIAS ÚTEIS -120 HS
</t>
    </r>
  </si>
  <si>
    <t>LOCAL</t>
  </si>
  <si>
    <t>Coordenação</t>
  </si>
  <si>
    <t>10946-0</t>
  </si>
  <si>
    <t>JOSE  STULZER</t>
  </si>
  <si>
    <t>FLEXÍVEL</t>
  </si>
  <si>
    <t>Apoio Administrativo</t>
  </si>
  <si>
    <t>15360-5</t>
  </si>
  <si>
    <t>DULCINEIA ANDRADE</t>
  </si>
  <si>
    <t>Faturamento</t>
  </si>
  <si>
    <t>113549</t>
  </si>
  <si>
    <t>LIA PAIVA</t>
  </si>
  <si>
    <t>12062-0</t>
  </si>
  <si>
    <t>TEREZINHA NUNES</t>
  </si>
  <si>
    <t>Serviços gerais</t>
  </si>
  <si>
    <t>12-18H</t>
  </si>
  <si>
    <t>RECEPÇÃO</t>
  </si>
  <si>
    <t>42818-3</t>
  </si>
  <si>
    <t xml:space="preserve">PAMELLA AP. G. W. CAETANO                   </t>
  </si>
  <si>
    <t>11388-3</t>
  </si>
  <si>
    <t>MARCIO LUSARDI</t>
  </si>
  <si>
    <t>15423-7</t>
  </si>
  <si>
    <t>MARIA CRISTINA</t>
  </si>
  <si>
    <t>13-19H</t>
  </si>
  <si>
    <t>10320-9</t>
  </si>
  <si>
    <t>HIGINEZ ALVES</t>
  </si>
  <si>
    <t>10970-3</t>
  </si>
  <si>
    <t>GLAUBER GEHARD</t>
  </si>
  <si>
    <r>
      <t>I/</t>
    </r>
    <r>
      <rPr>
        <sz val="8"/>
        <rFont val="Arial"/>
        <family val="2"/>
      </rPr>
      <t>I</t>
    </r>
  </si>
  <si>
    <t>12805-8</t>
  </si>
  <si>
    <t>RUI DE MELO</t>
  </si>
  <si>
    <t>43083-8</t>
  </si>
  <si>
    <t>RAFAELA FERREIRA</t>
  </si>
  <si>
    <t>14005-8</t>
  </si>
  <si>
    <t>DANIEL RIBEIRO</t>
  </si>
  <si>
    <t>13963-7</t>
  </si>
  <si>
    <t>SILVANA BRANDÃO</t>
  </si>
  <si>
    <t>15467-9</t>
  </si>
  <si>
    <t>DANIELLE ROBERTI</t>
  </si>
  <si>
    <t>Legenda:</t>
  </si>
  <si>
    <t>07:00 às 13:00</t>
  </si>
  <si>
    <t>01:00 às 07:00</t>
  </si>
  <si>
    <t>13:00 às 19:00</t>
  </si>
  <si>
    <t>19:00 às 07:07</t>
  </si>
  <si>
    <t>12:00 às 18:00</t>
  </si>
  <si>
    <t>07:00 às 19:00</t>
  </si>
  <si>
    <t>19:00 às 07:00</t>
  </si>
  <si>
    <t>19:00 à 01:00</t>
  </si>
  <si>
    <t>ESCALA REALIZADA – OUTUBRO 2023
CARGA HORÁRIA – 20 DIAS ÚTEIS 96 HS
ESCALA DE PLANTÃO Técnico de Radiologia</t>
  </si>
  <si>
    <t>Tec. Rx</t>
  </si>
  <si>
    <t>12834-1</t>
  </si>
  <si>
    <t>Jeferson Lopes</t>
  </si>
  <si>
    <t xml:space="preserve">0719 </t>
  </si>
  <si>
    <t>7h-12h</t>
  </si>
  <si>
    <t>D1</t>
  </si>
  <si>
    <t>MD1</t>
  </si>
  <si>
    <t>13586-0</t>
  </si>
  <si>
    <t>Dilcelia Arantes</t>
  </si>
  <si>
    <t>02224</t>
  </si>
  <si>
    <t>10h-15h</t>
  </si>
  <si>
    <t>M/T5</t>
  </si>
  <si>
    <t>15263-3</t>
  </si>
  <si>
    <t>Áquilas Ferreira</t>
  </si>
  <si>
    <t>01269</t>
  </si>
  <si>
    <t>14h-19h</t>
  </si>
  <si>
    <t>T4/SN</t>
  </si>
  <si>
    <r>
      <rPr>
        <b/>
        <u/>
        <sz val="10"/>
        <rFont val="Arial"/>
        <family val="2"/>
      </rPr>
      <t>M</t>
    </r>
    <r>
      <rPr>
        <sz val="10"/>
        <rFont val="Arial"/>
        <family val="2"/>
        <charset val="1"/>
      </rPr>
      <t>/T4</t>
    </r>
  </si>
  <si>
    <r>
      <t>T4/</t>
    </r>
    <r>
      <rPr>
        <b/>
        <u/>
        <sz val="10"/>
        <rFont val="Arial"/>
        <family val="2"/>
      </rPr>
      <t>SN</t>
    </r>
  </si>
  <si>
    <t>13590-9</t>
  </si>
  <si>
    <t>Adilson de Almeida</t>
  </si>
  <si>
    <t>03291</t>
  </si>
  <si>
    <t>19-7h</t>
  </si>
  <si>
    <t>15049-5</t>
  </si>
  <si>
    <t xml:space="preserve">Anderson Meireles </t>
  </si>
  <si>
    <t>03201</t>
  </si>
  <si>
    <t xml:space="preserve">FÉRIAS </t>
  </si>
  <si>
    <t>SN/M</t>
  </si>
  <si>
    <t>13585-2</t>
  </si>
  <si>
    <t>Gustavo Albuquerque</t>
  </si>
  <si>
    <t>00858</t>
  </si>
  <si>
    <t>13230-6</t>
  </si>
  <si>
    <t>Julio Cesar</t>
  </si>
  <si>
    <t>00150</t>
  </si>
  <si>
    <t>COB</t>
  </si>
  <si>
    <t>LEGENDA:</t>
  </si>
  <si>
    <t>M1</t>
  </si>
  <si>
    <t>07H - 12H</t>
  </si>
  <si>
    <t>15H-19H</t>
  </si>
  <si>
    <t xml:space="preserve"> </t>
  </si>
  <si>
    <t>T2</t>
  </si>
  <si>
    <t>14H-19H</t>
  </si>
  <si>
    <t>11H -15H</t>
  </si>
  <si>
    <t>T3</t>
  </si>
  <si>
    <t>10H- 15H</t>
  </si>
  <si>
    <t>07H-13H</t>
  </si>
  <si>
    <t>________________________________</t>
  </si>
  <si>
    <t>13H-19H</t>
  </si>
  <si>
    <t>Jose Stulzer</t>
  </si>
  <si>
    <t>07H-15H</t>
  </si>
  <si>
    <t>Coord Administrativa</t>
  </si>
  <si>
    <t>07H-19H</t>
  </si>
  <si>
    <t>UPA Sabará</t>
  </si>
  <si>
    <t>N</t>
  </si>
  <si>
    <r>
      <t xml:space="preserve">
ESCALA DE TRABALHO - UPA Sabará  
CARGA HORÁRIA –  96 HORAS</t>
    </r>
    <r>
      <rPr>
        <b/>
        <sz val="10"/>
        <rFont val="Arial"/>
        <family val="2"/>
        <charset val="1"/>
      </rPr>
      <t xml:space="preserve">
ESCALAS MÉDICAS - JUNHO 2023
Técnicos de Gestão Pública </t>
    </r>
  </si>
  <si>
    <t>MÉDICOS CLINICOS</t>
  </si>
  <si>
    <t>12287-4</t>
  </si>
  <si>
    <t>Adalberto Yukio Murakami</t>
  </si>
  <si>
    <t>12827-9</t>
  </si>
  <si>
    <t>Carlos Alberto de Souza Marques</t>
  </si>
  <si>
    <t>12903-8</t>
  </si>
  <si>
    <t>13291-8</t>
  </si>
  <si>
    <t>Marcos Fernandes Meier</t>
  </si>
  <si>
    <t>13567-4</t>
  </si>
  <si>
    <t>Marcelo Barreto Gunthen</t>
  </si>
  <si>
    <t>13637-9</t>
  </si>
  <si>
    <t>Alexandre H. Aranda de Mattos</t>
  </si>
  <si>
    <t>13920-3</t>
  </si>
  <si>
    <t>Juracy Dias Ramalho</t>
  </si>
  <si>
    <t>13925-4</t>
  </si>
  <si>
    <t>Danielle Fernanda Cleto</t>
  </si>
  <si>
    <t>13967-0</t>
  </si>
  <si>
    <t>Luis Antonio Tavares Vilela</t>
  </si>
  <si>
    <t>14036-8</t>
  </si>
  <si>
    <t>Karina Yoko Fujita</t>
  </si>
  <si>
    <t>14584-0</t>
  </si>
  <si>
    <t>Patricia Mayumi Kurihara</t>
  </si>
  <si>
    <t>15156-4</t>
  </si>
  <si>
    <t>Daniel Barreto Ramos</t>
  </si>
  <si>
    <t>15204-8</t>
  </si>
  <si>
    <t xml:space="preserve">Beatriz Piantoni Gonçalves </t>
  </si>
  <si>
    <t>42540-0</t>
  </si>
  <si>
    <t>Rafael Gomes Garcia</t>
  </si>
  <si>
    <t>ORTOPEDIA</t>
  </si>
  <si>
    <t>13879-7</t>
  </si>
  <si>
    <t>Danilo Canesin Dal Molin</t>
  </si>
  <si>
    <r>
      <t>M/</t>
    </r>
    <r>
      <rPr>
        <b/>
        <u/>
        <sz val="8"/>
        <rFont val="Arial"/>
        <family val="2"/>
      </rPr>
      <t>N</t>
    </r>
  </si>
  <si>
    <r>
      <rPr>
        <b/>
        <u/>
        <sz val="8"/>
        <rFont val="Arial"/>
        <family val="2"/>
      </rPr>
      <t>M</t>
    </r>
    <r>
      <rPr>
        <sz val="8"/>
        <rFont val="Arial"/>
        <family val="2"/>
      </rPr>
      <t>/N</t>
    </r>
  </si>
  <si>
    <t>13884-3</t>
  </si>
  <si>
    <t>Carlos Neidson Ferreira Galvão</t>
  </si>
  <si>
    <t>M7</t>
  </si>
  <si>
    <t>14133-0</t>
  </si>
  <si>
    <t>Rubens Antonio Ferreira Junior</t>
  </si>
  <si>
    <t>14851-2</t>
  </si>
  <si>
    <t>Frank Yuji Kayano</t>
  </si>
  <si>
    <t>13882-7</t>
  </si>
  <si>
    <t>Leandro Suzuki Brambila</t>
  </si>
  <si>
    <t>M7/N</t>
  </si>
  <si>
    <t>15191-2</t>
  </si>
  <si>
    <t>João Paulo M. B. Monteiro</t>
  </si>
  <si>
    <t>M - MANHA - 7:00 AS 13:00</t>
  </si>
  <si>
    <t>M4/N -MANHA E NOITE - 7:00 - 10:00/ 19:00 - 07:00</t>
  </si>
  <si>
    <t>8 PLANTOES DE 12 OU 16 PLANTOES DE 6</t>
  </si>
  <si>
    <t>M3 - MANHA - 7:00 - 12:00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</si>
</sst>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4">
    <font>
      <sz val="11"/>
      <color rgb="FF000000"/>
      <name val="Calibri"/>
      <family val="2"/>
      <charset val="1"/>
    </font>
    <font>
      <sz val="10"/>
      <color rgb="FF000000"/>
      <name val="Times New Roman"/>
      <family val="1"/>
      <charset val="1"/>
    </font>
    <font>
      <sz val="10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0"/>
      <color rgb="FFFF0000"/>
      <name val="Arial"/>
      <family val="2"/>
      <charset val="1"/>
    </font>
    <font>
      <sz val="10"/>
      <name val="Verdana"/>
      <family val="2"/>
      <charset val="1"/>
    </font>
    <font>
      <b/>
      <u/>
      <sz val="10"/>
      <name val="Arial"/>
      <family val="2"/>
      <charset val="1"/>
    </font>
    <font>
      <sz val="10"/>
      <color rgb="FF000000"/>
      <name val="Arial"/>
      <family val="2"/>
      <charset val="1"/>
    </font>
    <font>
      <b/>
      <sz val="8"/>
      <name val="Arial"/>
      <family val="2"/>
      <charset val="1"/>
    </font>
    <font>
      <sz val="8"/>
      <name val="Arial"/>
      <family val="2"/>
      <charset val="1"/>
    </font>
    <font>
      <b/>
      <sz val="16"/>
      <name val="Arial"/>
      <family val="2"/>
      <charset val="1"/>
    </font>
    <font>
      <u/>
      <sz val="10"/>
      <name val="Arial"/>
      <family val="2"/>
      <charset val="1"/>
    </font>
    <font>
      <b/>
      <sz val="10"/>
      <color rgb="FFFF0000"/>
      <name val="Arial"/>
      <family val="2"/>
      <charset val="1"/>
    </font>
    <font>
      <sz val="11"/>
      <color rgb="FF000000"/>
      <name val="Calibri"/>
      <family val="2"/>
      <charset val="1"/>
    </font>
    <font>
      <sz val="10"/>
      <color theme="1"/>
      <name val="Arial"/>
      <family val="2"/>
      <charset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vertAlign val="superscript"/>
      <sz val="8"/>
      <name val="Arial"/>
      <family val="2"/>
    </font>
    <font>
      <b/>
      <sz val="10"/>
      <color rgb="FFFF0000"/>
      <name val="Arial"/>
      <family val="2"/>
    </font>
    <font>
      <b/>
      <sz val="10"/>
      <name val="Arial"/>
      <family val="2"/>
    </font>
    <font>
      <sz val="9"/>
      <name val="Arial"/>
      <family val="2"/>
      <charset val="1"/>
    </font>
    <font>
      <u/>
      <sz val="10"/>
      <name val="Arial"/>
      <family val="2"/>
    </font>
    <font>
      <sz val="8"/>
      <name val="Arial"/>
      <family val="2"/>
    </font>
    <font>
      <u/>
      <vertAlign val="superscript"/>
      <sz val="10"/>
      <name val="Arial"/>
      <family val="2"/>
    </font>
    <font>
      <u/>
      <sz val="11"/>
      <color rgb="FF000000"/>
      <name val="Calibri"/>
      <family val="2"/>
      <charset val="1"/>
    </font>
    <font>
      <sz val="18"/>
      <color rgb="FFFF0000"/>
      <name val="Arial"/>
      <family val="2"/>
      <charset val="1"/>
    </font>
    <font>
      <sz val="18"/>
      <name val="Arial"/>
      <family val="2"/>
      <charset val="1"/>
    </font>
    <font>
      <b/>
      <sz val="18"/>
      <color rgb="FFFF0000"/>
      <name val="Arial"/>
      <family val="2"/>
    </font>
    <font>
      <b/>
      <sz val="18"/>
      <name val="Arial"/>
      <family val="2"/>
    </font>
    <font>
      <sz val="18"/>
      <color rgb="FFFF0000"/>
      <name val="Arial"/>
      <family val="2"/>
    </font>
    <font>
      <sz val="8"/>
      <name val="Verdana"/>
      <family val="2"/>
      <charset val="1"/>
    </font>
    <font>
      <b/>
      <sz val="12"/>
      <name val="Arial"/>
      <family val="2"/>
      <charset val="1"/>
    </font>
    <font>
      <sz val="11"/>
      <name val="Calibri"/>
      <family val="2"/>
      <charset val="1"/>
    </font>
    <font>
      <b/>
      <sz val="12"/>
      <color rgb="FFFF0000"/>
      <name val="Arial"/>
      <family val="2"/>
      <charset val="1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  <charset val="1"/>
    </font>
    <font>
      <b/>
      <u/>
      <sz val="12"/>
      <color theme="1"/>
      <name val="Arial Narrow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  <charset val="1"/>
    </font>
    <font>
      <b/>
      <sz val="13"/>
      <name val="Arial"/>
      <family val="2"/>
      <charset val="1"/>
    </font>
    <font>
      <b/>
      <sz val="13"/>
      <color rgb="FF000000"/>
      <name val="Arial"/>
      <family val="2"/>
      <charset val="1"/>
    </font>
    <font>
      <sz val="14"/>
      <name val="Arial Narrow"/>
      <family val="2"/>
    </font>
    <font>
      <b/>
      <u/>
      <sz val="12"/>
      <name val="Arial Narrow"/>
      <family val="2"/>
    </font>
    <font>
      <sz val="13"/>
      <name val="Arial"/>
      <family val="2"/>
      <charset val="1"/>
    </font>
    <font>
      <b/>
      <sz val="8"/>
      <color rgb="FF000000"/>
      <name val="Calibri"/>
      <family val="2"/>
      <charset val="1"/>
    </font>
    <font>
      <b/>
      <sz val="8"/>
      <name val="Calibri"/>
      <family val="2"/>
      <charset val="1"/>
    </font>
    <font>
      <b/>
      <sz val="7"/>
      <color rgb="FF000000"/>
      <name val="Arial Narrow"/>
      <family val="2"/>
      <charset val="1"/>
    </font>
    <font>
      <b/>
      <sz val="6.5"/>
      <name val="Arial"/>
      <family val="2"/>
      <charset val="1"/>
    </font>
    <font>
      <b/>
      <sz val="9"/>
      <name val="Arial"/>
      <family val="2"/>
      <charset val="1"/>
    </font>
    <font>
      <b/>
      <sz val="9"/>
      <name val="Arial Narrow"/>
      <family val="2"/>
      <charset val="1"/>
    </font>
    <font>
      <b/>
      <sz val="8"/>
      <color rgb="FF000000"/>
      <name val="Arial Narrow"/>
      <family val="2"/>
    </font>
    <font>
      <sz val="8"/>
      <name val="Calibri"/>
      <family val="2"/>
    </font>
    <font>
      <sz val="8"/>
      <color rgb="FF000000"/>
      <name val="Arial Narrow"/>
      <family val="2"/>
      <charset val="1"/>
    </font>
    <font>
      <sz val="9"/>
      <name val="Arial Narrow"/>
      <family val="2"/>
      <charset val="1"/>
    </font>
    <font>
      <b/>
      <sz val="6"/>
      <color rgb="FF000000"/>
      <name val="Calibri"/>
      <family val="2"/>
      <charset val="1"/>
    </font>
    <font>
      <b/>
      <sz val="8"/>
      <name val="Arial"/>
      <family val="2"/>
    </font>
    <font>
      <b/>
      <u/>
      <sz val="8"/>
      <name val="Arial"/>
      <family val="2"/>
    </font>
    <font>
      <sz val="8"/>
      <name val="Calibri"/>
      <family val="2"/>
      <charset val="1"/>
    </font>
    <font>
      <b/>
      <u/>
      <sz val="8"/>
      <name val="Calibri"/>
      <family val="2"/>
    </font>
    <font>
      <b/>
      <sz val="9"/>
      <color rgb="FF000000"/>
      <name val="Arial Narrow"/>
      <family val="2"/>
    </font>
    <font>
      <sz val="6"/>
      <color rgb="FF000000"/>
      <name val="Arial Narrow"/>
      <family val="2"/>
    </font>
    <font>
      <sz val="8"/>
      <color rgb="FF000000"/>
      <name val="Arial Narrow"/>
      <family val="2"/>
    </font>
    <font>
      <sz val="7"/>
      <name val="Arial"/>
      <family val="2"/>
      <charset val="1"/>
    </font>
    <font>
      <sz val="7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5"/>
      <name val="Calibri"/>
      <family val="2"/>
      <charset val="1"/>
    </font>
    <font>
      <b/>
      <sz val="7"/>
      <color rgb="FF000000"/>
      <name val="Arial"/>
      <family val="2"/>
      <charset val="1"/>
    </font>
    <font>
      <sz val="7"/>
      <color rgb="FF000000"/>
      <name val="Albertus MT"/>
      <family val="2"/>
      <charset val="1"/>
    </font>
    <font>
      <sz val="9"/>
      <color rgb="FF000000"/>
      <name val="Calibri"/>
      <family val="2"/>
      <charset val="1"/>
    </font>
    <font>
      <sz val="7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7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6"/>
      <name val="Arial"/>
      <family val="2"/>
      <charset val="1"/>
    </font>
    <font>
      <sz val="5"/>
      <color rgb="FF000000"/>
      <name val="Calibri"/>
      <family val="2"/>
      <charset val="1"/>
    </font>
    <font>
      <b/>
      <sz val="15"/>
      <name val="Arial"/>
      <family val="2"/>
      <charset val="1"/>
    </font>
    <font>
      <b/>
      <sz val="10"/>
      <name val="Calibri"/>
      <family val="2"/>
      <charset val="1"/>
    </font>
    <font>
      <b/>
      <sz val="10"/>
      <name val="Arial Narrow"/>
      <family val="2"/>
      <charset val="1"/>
    </font>
    <font>
      <sz val="10"/>
      <name val="Times New Roman"/>
      <family val="1"/>
      <charset val="1"/>
    </font>
    <font>
      <sz val="10"/>
      <name val="Calibri"/>
      <family val="2"/>
      <charset val="1"/>
    </font>
    <font>
      <b/>
      <u/>
      <sz val="7.5"/>
      <name val="Arial"/>
      <family val="2"/>
      <charset val="1"/>
    </font>
    <font>
      <sz val="9"/>
      <name val="AriL"/>
      <charset val="1"/>
    </font>
    <font>
      <sz val="5"/>
      <color rgb="FF000000"/>
      <name val="Albertus MT"/>
      <family val="2"/>
      <charset val="1"/>
    </font>
    <font>
      <b/>
      <sz val="11"/>
      <name val="Arial"/>
      <family val="2"/>
      <charset val="1"/>
    </font>
    <font>
      <sz val="11"/>
      <name val="Arial"/>
      <family val="2"/>
      <charset val="1"/>
    </font>
    <font>
      <b/>
      <sz val="13"/>
      <color rgb="FF000000"/>
      <name val="Calibri"/>
      <family val="2"/>
      <charset val="1"/>
    </font>
    <font>
      <sz val="10"/>
      <color rgb="FF000000"/>
      <name val="Arial Narrow"/>
      <family val="2"/>
    </font>
    <font>
      <sz val="10"/>
      <color rgb="FF00000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11"/>
      <color rgb="FF000000"/>
      <name val="Arial Narrow"/>
      <family val="2"/>
    </font>
    <font>
      <sz val="11"/>
      <color rgb="FF000000"/>
      <name val="Arial"/>
      <family val="2"/>
      <charset val="1"/>
    </font>
    <font>
      <sz val="8"/>
      <color theme="0"/>
      <name val="Arial"/>
      <family val="2"/>
    </font>
    <font>
      <sz val="8"/>
      <color rgb="FF000000"/>
      <name val="Arial"/>
      <family val="2"/>
    </font>
    <font>
      <b/>
      <u/>
      <sz val="8"/>
      <color rgb="FF000000"/>
      <name val="Arial"/>
      <family val="2"/>
    </font>
    <font>
      <sz val="7"/>
      <name val="Arial Narrow"/>
      <family val="2"/>
    </font>
    <font>
      <sz val="7"/>
      <color rgb="FF000000"/>
      <name val="Arial Narrow"/>
      <family val="2"/>
    </font>
  </fonts>
  <fills count="16">
    <fill>
      <patternFill patternType="none"/>
    </fill>
    <fill>
      <patternFill patternType="gray125"/>
    </fill>
    <fill>
      <patternFill patternType="solid">
        <fgColor rgb="FFFAC090"/>
        <bgColor rgb="FFD9D9D9"/>
      </patternFill>
    </fill>
    <fill>
      <patternFill patternType="solid">
        <fgColor rgb="FFBFBFBF"/>
        <bgColor rgb="FFA6A6A6"/>
      </patternFill>
    </fill>
    <fill>
      <patternFill patternType="solid">
        <fgColor rgb="FFD9D9D9"/>
        <bgColor rgb="FFBFBFBF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FA6A6"/>
      </patternFill>
    </fill>
    <fill>
      <patternFill patternType="solid">
        <fgColor theme="0"/>
        <bgColor rgb="FFFFA6A6"/>
      </patternFill>
    </fill>
    <fill>
      <patternFill patternType="solid">
        <fgColor rgb="FFFFDBB6"/>
        <bgColor rgb="FFFCD5B5"/>
      </patternFill>
    </fill>
    <fill>
      <patternFill patternType="solid">
        <fgColor rgb="FFFFFFFF"/>
        <bgColor rgb="FFCCFFFF"/>
      </patternFill>
    </fill>
    <fill>
      <patternFill patternType="solid">
        <fgColor rgb="FFFAC090"/>
        <bgColor rgb="FFCCCCCC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5">
    <xf numFmtId="0" fontId="0" fillId="0" borderId="0"/>
    <xf numFmtId="0" fontId="1" fillId="0" borderId="0"/>
    <xf numFmtId="0" fontId="14" fillId="0" borderId="0"/>
    <xf numFmtId="0" fontId="36" fillId="0" borderId="0"/>
    <xf numFmtId="0" fontId="36" fillId="0" borderId="0"/>
  </cellStyleXfs>
  <cellXfs count="3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" fillId="2" borderId="1" xfId="2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 shrinkToFit="1"/>
    </xf>
    <xf numFmtId="0" fontId="9" fillId="0" borderId="1" xfId="0" applyFont="1" applyBorder="1" applyAlignment="1" applyProtection="1">
      <alignment horizontal="center" vertical="center" readingOrder="1"/>
      <protection locked="0"/>
    </xf>
    <xf numFmtId="0" fontId="9" fillId="3" borderId="1" xfId="0" applyFont="1" applyFill="1" applyBorder="1" applyAlignment="1" applyProtection="1">
      <alignment horizontal="center" vertical="center" readingOrder="1"/>
    </xf>
    <xf numFmtId="0" fontId="9" fillId="3" borderId="1" xfId="0" applyFont="1" applyFill="1" applyBorder="1" applyAlignment="1" applyProtection="1">
      <alignment horizontal="center" vertical="center" readingOrder="1"/>
      <protection locked="0"/>
    </xf>
    <xf numFmtId="0" fontId="10" fillId="3" borderId="1" xfId="0" applyFont="1" applyFill="1" applyBorder="1" applyAlignment="1" applyProtection="1">
      <alignment horizontal="right" vertical="center" readingOrder="1"/>
    </xf>
    <xf numFmtId="0" fontId="2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 readingOrder="1"/>
    </xf>
    <xf numFmtId="0" fontId="10" fillId="0" borderId="0" xfId="0" applyFont="1" applyBorder="1" applyAlignment="1" applyProtection="1">
      <alignment horizontal="right" vertical="center" readingOrder="1"/>
    </xf>
    <xf numFmtId="0" fontId="13" fillId="0" borderId="0" xfId="0" applyFont="1" applyAlignment="1">
      <alignment horizontal="center" vertical="center"/>
    </xf>
    <xf numFmtId="0" fontId="2" fillId="0" borderId="0" xfId="0" applyFont="1" applyBorder="1"/>
    <xf numFmtId="0" fontId="9" fillId="0" borderId="0" xfId="0" applyFont="1" applyFill="1" applyBorder="1" applyAlignment="1" applyProtection="1">
      <alignment horizontal="center" vertical="center" readingOrder="1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 applyProtection="1">
      <alignment horizontal="right" vertical="center" readingOrder="1"/>
    </xf>
    <xf numFmtId="0" fontId="2" fillId="0" borderId="0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/>
    <xf numFmtId="0" fontId="23" fillId="0" borderId="0" xfId="0" applyFont="1"/>
    <xf numFmtId="0" fontId="24" fillId="2" borderId="1" xfId="2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shrinkToFit="1"/>
    </xf>
    <xf numFmtId="0" fontId="11" fillId="0" borderId="0" xfId="0" applyFont="1" applyFill="1" applyBorder="1" applyAlignment="1" applyProtection="1">
      <alignment vertical="center" readingOrder="1"/>
    </xf>
    <xf numFmtId="0" fontId="11" fillId="0" borderId="0" xfId="0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Fill="1" applyBorder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2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Alignment="1"/>
    <xf numFmtId="0" fontId="28" fillId="0" borderId="0" xfId="0" applyFont="1"/>
    <xf numFmtId="20" fontId="12" fillId="0" borderId="0" xfId="0" applyNumberFormat="1" applyFont="1" applyAlignment="1"/>
    <xf numFmtId="1" fontId="12" fillId="0" borderId="0" xfId="1" applyNumberFormat="1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horizontal="left" vertical="center"/>
    </xf>
    <xf numFmtId="1" fontId="12" fillId="0" borderId="0" xfId="1" applyNumberFormat="1" applyFont="1" applyFill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/>
    </xf>
    <xf numFmtId="0" fontId="2" fillId="0" borderId="1" xfId="2" applyFont="1" applyBorder="1" applyAlignment="1">
      <alignment horizontal="left" vertical="center"/>
    </xf>
    <xf numFmtId="1" fontId="2" fillId="0" borderId="1" xfId="1" applyNumberFormat="1" applyFont="1" applyBorder="1" applyAlignment="1">
      <alignment horizontal="center" vertical="center" shrinkToFit="1"/>
    </xf>
    <xf numFmtId="1" fontId="2" fillId="0" borderId="6" xfId="1" applyNumberFormat="1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readingOrder="1"/>
    </xf>
    <xf numFmtId="0" fontId="2" fillId="0" borderId="1" xfId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readingOrder="1"/>
    </xf>
    <xf numFmtId="0" fontId="23" fillId="2" borderId="1" xfId="2" applyFont="1" applyFill="1" applyBorder="1" applyAlignment="1">
      <alignment horizontal="left" vertical="center"/>
    </xf>
    <xf numFmtId="0" fontId="23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23" fillId="2" borderId="1" xfId="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9" fillId="0" borderId="1" xfId="0" applyFont="1" applyBorder="1" applyAlignment="1" applyProtection="1">
      <alignment vertical="center" readingOrder="1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3" fillId="2" borderId="1" xfId="2" applyFont="1" applyFill="1" applyBorder="1" applyAlignment="1">
      <alignment horizontal="center" vertical="center" shrinkToFit="1"/>
    </xf>
    <xf numFmtId="0" fontId="23" fillId="2" borderId="1" xfId="2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8" borderId="4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8" fillId="2" borderId="18" xfId="0" applyFont="1" applyFill="1" applyBorder="1" applyAlignment="1">
      <alignment horizontal="left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19" xfId="0" applyFont="1" applyFill="1" applyBorder="1" applyAlignment="1">
      <alignment horizontal="center" vertical="center"/>
    </xf>
    <xf numFmtId="0" fontId="38" fillId="2" borderId="20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1" xfId="0" applyFont="1" applyFill="1" applyBorder="1" applyAlignment="1">
      <alignment horizontal="center" vertical="center"/>
    </xf>
    <xf numFmtId="0" fontId="38" fillId="2" borderId="21" xfId="0" applyFont="1" applyFill="1" applyBorder="1" applyAlignment="1">
      <alignment horizontal="center" vertical="center"/>
    </xf>
    <xf numFmtId="0" fontId="39" fillId="9" borderId="1" xfId="0" applyFont="1" applyFill="1" applyBorder="1" applyAlignment="1">
      <alignment horizontal="left" vertical="center"/>
    </xf>
    <xf numFmtId="0" fontId="39" fillId="0" borderId="1" xfId="0" applyFont="1" applyFill="1" applyBorder="1" applyAlignment="1">
      <alignment horizontal="left" vertical="center"/>
    </xf>
    <xf numFmtId="0" fontId="39" fillId="9" borderId="1" xfId="0" applyFont="1" applyFill="1" applyBorder="1" applyAlignment="1">
      <alignment horizontal="center" vertical="center"/>
    </xf>
    <xf numFmtId="0" fontId="40" fillId="2" borderId="4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39" fillId="2" borderId="5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wrapText="1"/>
    </xf>
    <xf numFmtId="0" fontId="42" fillId="0" borderId="1" xfId="0" applyFont="1" applyFill="1" applyBorder="1" applyAlignment="1">
      <alignment horizontal="center" wrapText="1"/>
    </xf>
    <xf numFmtId="0" fontId="41" fillId="0" borderId="1" xfId="0" applyFont="1" applyFill="1" applyBorder="1" applyAlignment="1">
      <alignment horizontal="center" wrapText="1"/>
    </xf>
    <xf numFmtId="0" fontId="41" fillId="5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wrapText="1"/>
    </xf>
    <xf numFmtId="0" fontId="43" fillId="0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 vertical="center"/>
    </xf>
    <xf numFmtId="0" fontId="38" fillId="7" borderId="4" xfId="0" applyFont="1" applyFill="1" applyBorder="1" applyAlignment="1">
      <alignment horizontal="center" vertical="center"/>
    </xf>
    <xf numFmtId="0" fontId="38" fillId="7" borderId="8" xfId="0" applyFont="1" applyFill="1" applyBorder="1" applyAlignment="1">
      <alignment horizontal="center" vertical="center"/>
    </xf>
    <xf numFmtId="0" fontId="38" fillId="7" borderId="5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/>
    </xf>
    <xf numFmtId="0" fontId="42" fillId="5" borderId="1" xfId="0" applyFont="1" applyFill="1" applyBorder="1" applyAlignment="1">
      <alignment horizontal="center"/>
    </xf>
    <xf numFmtId="0" fontId="41" fillId="5" borderId="1" xfId="0" applyFont="1" applyFill="1" applyBorder="1" applyAlignment="1">
      <alignment horizontal="center"/>
    </xf>
    <xf numFmtId="0" fontId="41" fillId="0" borderId="1" xfId="0" applyFont="1" applyFill="1" applyBorder="1" applyAlignment="1">
      <alignment horizontal="center"/>
    </xf>
    <xf numFmtId="0" fontId="42" fillId="0" borderId="1" xfId="0" applyFont="1" applyBorder="1" applyAlignment="1">
      <alignment horizontal="left"/>
    </xf>
    <xf numFmtId="0" fontId="39" fillId="10" borderId="1" xfId="0" applyFont="1" applyFill="1" applyBorder="1" applyAlignment="1">
      <alignment horizontal="left" vertical="center"/>
    </xf>
    <xf numFmtId="0" fontId="39" fillId="10" borderId="1" xfId="0" applyFont="1" applyFill="1" applyBorder="1" applyAlignment="1">
      <alignment horizontal="center" vertical="center"/>
    </xf>
    <xf numFmtId="0" fontId="40" fillId="2" borderId="1" xfId="0" applyFont="1" applyFill="1" applyBorder="1" applyAlignment="1">
      <alignment horizontal="center" vertical="center"/>
    </xf>
    <xf numFmtId="0" fontId="43" fillId="5" borderId="1" xfId="0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40" fillId="2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44" fillId="0" borderId="0" xfId="0" applyFont="1" applyFill="1" applyBorder="1" applyAlignment="1">
      <alignment horizontal="center" vertical="center"/>
    </xf>
    <xf numFmtId="0" fontId="46" fillId="0" borderId="21" xfId="0" applyFont="1" applyBorder="1" applyAlignment="1">
      <alignment horizontal="center"/>
    </xf>
    <xf numFmtId="0" fontId="47" fillId="0" borderId="23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/>
    </xf>
    <xf numFmtId="0" fontId="38" fillId="2" borderId="1" xfId="0" applyFont="1" applyFill="1" applyBorder="1" applyAlignment="1">
      <alignment vertical="center"/>
    </xf>
    <xf numFmtId="0" fontId="43" fillId="2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left" vertical="center"/>
    </xf>
    <xf numFmtId="0" fontId="39" fillId="2" borderId="1" xfId="0" applyFont="1" applyFill="1" applyBorder="1" applyAlignment="1">
      <alignment horizontal="center" vertical="center"/>
    </xf>
    <xf numFmtId="0" fontId="49" fillId="5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39" fillId="5" borderId="1" xfId="0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/>
    </xf>
    <xf numFmtId="0" fontId="38" fillId="5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0" fontId="48" fillId="10" borderId="4" xfId="0" applyFont="1" applyFill="1" applyBorder="1" applyAlignment="1">
      <alignment horizontal="center" vertical="center"/>
    </xf>
    <xf numFmtId="0" fontId="48" fillId="9" borderId="1" xfId="0" applyFont="1" applyFill="1" applyBorder="1" applyAlignment="1">
      <alignment horizontal="left" vertical="center"/>
    </xf>
    <xf numFmtId="0" fontId="48" fillId="9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vertical="center"/>
    </xf>
    <xf numFmtId="0" fontId="48" fillId="0" borderId="1" xfId="0" applyFont="1" applyBorder="1" applyAlignment="1">
      <alignment horizontal="left" vertical="center"/>
    </xf>
    <xf numFmtId="0" fontId="5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38" fillId="2" borderId="9" xfId="0" applyFont="1" applyFill="1" applyBorder="1" applyAlignment="1">
      <alignment horizontal="center" vertical="center"/>
    </xf>
    <xf numFmtId="0" fontId="38" fillId="2" borderId="2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/>
    </xf>
    <xf numFmtId="0" fontId="38" fillId="2" borderId="7" xfId="0" applyFont="1" applyFill="1" applyBorder="1" applyAlignment="1">
      <alignment horizontal="center" vertical="center"/>
    </xf>
    <xf numFmtId="0" fontId="48" fillId="0" borderId="4" xfId="2" applyFont="1" applyFill="1" applyBorder="1" applyAlignment="1">
      <alignment horizontal="center" vertical="center"/>
    </xf>
    <xf numFmtId="0" fontId="48" fillId="0" borderId="4" xfId="2" applyFont="1" applyFill="1" applyBorder="1" applyAlignment="1">
      <alignment horizontal="left" vertical="center"/>
    </xf>
    <xf numFmtId="0" fontId="48" fillId="0" borderId="5" xfId="2" applyFont="1" applyFill="1" applyBorder="1" applyAlignment="1">
      <alignment horizontal="center" vertical="center"/>
    </xf>
    <xf numFmtId="1" fontId="48" fillId="0" borderId="24" xfId="1" applyNumberFormat="1" applyFont="1" applyFill="1" applyBorder="1" applyAlignment="1">
      <alignment horizontal="center" vertical="center" shrinkToFit="1"/>
    </xf>
    <xf numFmtId="0" fontId="48" fillId="0" borderId="6" xfId="2" applyFont="1" applyFill="1" applyBorder="1" applyAlignment="1">
      <alignment horizontal="left" vertical="center"/>
    </xf>
    <xf numFmtId="0" fontId="48" fillId="0" borderId="7" xfId="2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51" fillId="11" borderId="20" xfId="0" applyFont="1" applyFill="1" applyBorder="1" applyAlignment="1">
      <alignment horizontal="center" vertical="center"/>
    </xf>
    <xf numFmtId="0" fontId="52" fillId="11" borderId="1" xfId="0" applyFont="1" applyFill="1" applyBorder="1" applyAlignment="1">
      <alignment horizontal="center" vertical="center"/>
    </xf>
    <xf numFmtId="0" fontId="52" fillId="11" borderId="1" xfId="0" applyFont="1" applyFill="1" applyBorder="1" applyAlignment="1">
      <alignment horizontal="center" vertical="center"/>
    </xf>
    <xf numFmtId="0" fontId="53" fillId="11" borderId="1" xfId="0" applyFont="1" applyFill="1" applyBorder="1" applyAlignment="1">
      <alignment horizontal="center" vertical="center"/>
    </xf>
    <xf numFmtId="0" fontId="54" fillId="11" borderId="1" xfId="0" applyFont="1" applyFill="1" applyBorder="1" applyAlignment="1">
      <alignment horizontal="center"/>
    </xf>
    <xf numFmtId="0" fontId="55" fillId="11" borderId="1" xfId="0" applyFont="1" applyFill="1" applyBorder="1" applyAlignment="1">
      <alignment horizontal="center"/>
    </xf>
    <xf numFmtId="0" fontId="56" fillId="11" borderId="1" xfId="0" applyFont="1" applyFill="1" applyBorder="1" applyAlignment="1">
      <alignment horizontal="center" shrinkToFit="1"/>
    </xf>
    <xf numFmtId="0" fontId="56" fillId="11" borderId="29" xfId="0" applyFont="1" applyFill="1" applyBorder="1" applyAlignment="1">
      <alignment horizontal="center" shrinkToFit="1"/>
    </xf>
    <xf numFmtId="0" fontId="57" fillId="0" borderId="20" xfId="3" applyFont="1" applyBorder="1" applyAlignment="1">
      <alignment horizontal="center" vertical="center"/>
    </xf>
    <xf numFmtId="0" fontId="57" fillId="10" borderId="1" xfId="3" applyFont="1" applyFill="1" applyBorder="1" applyAlignment="1">
      <alignment horizontal="center" vertical="center"/>
    </xf>
    <xf numFmtId="0" fontId="58" fillId="12" borderId="1" xfId="0" applyFont="1" applyFill="1" applyBorder="1" applyAlignment="1">
      <alignment horizontal="center" vertical="center"/>
    </xf>
    <xf numFmtId="17" fontId="59" fillId="0" borderId="1" xfId="3" applyNumberFormat="1" applyFont="1" applyBorder="1" applyAlignment="1">
      <alignment horizontal="center" vertical="center"/>
    </xf>
    <xf numFmtId="0" fontId="26" fillId="5" borderId="1" xfId="3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horizontal="center" vertical="center"/>
    </xf>
    <xf numFmtId="0" fontId="24" fillId="10" borderId="1" xfId="3" applyFont="1" applyFill="1" applyBorder="1" applyAlignment="1">
      <alignment horizontal="center" vertical="center"/>
    </xf>
    <xf numFmtId="0" fontId="60" fillId="10" borderId="1" xfId="0" applyFont="1" applyFill="1" applyBorder="1" applyAlignment="1">
      <alignment horizontal="center" vertical="center" shrinkToFit="1"/>
    </xf>
    <xf numFmtId="0" fontId="60" fillId="10" borderId="29" xfId="0" applyFont="1" applyFill="1" applyBorder="1" applyAlignment="1">
      <alignment horizontal="center" vertical="center" shrinkToFit="1"/>
    </xf>
    <xf numFmtId="0" fontId="51" fillId="11" borderId="1" xfId="0" applyFont="1" applyFill="1" applyBorder="1" applyAlignment="1">
      <alignment horizontal="center" vertical="center"/>
    </xf>
    <xf numFmtId="0" fontId="51" fillId="11" borderId="1" xfId="0" applyFont="1" applyFill="1" applyBorder="1" applyAlignment="1">
      <alignment horizontal="center" vertical="center"/>
    </xf>
    <xf numFmtId="0" fontId="61" fillId="11" borderId="1" xfId="0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0" fontId="57" fillId="0" borderId="1" xfId="0" applyFont="1" applyBorder="1" applyAlignment="1">
      <alignment horizontal="center" vertical="center"/>
    </xf>
    <xf numFmtId="0" fontId="57" fillId="9" borderId="1" xfId="0" applyFont="1" applyFill="1" applyBorder="1" applyAlignment="1">
      <alignment horizontal="center" vertical="center"/>
    </xf>
    <xf numFmtId="0" fontId="59" fillId="0" borderId="1" xfId="0" applyFont="1" applyBorder="1" applyAlignment="1">
      <alignment horizontal="center" vertical="center"/>
    </xf>
    <xf numFmtId="0" fontId="62" fillId="7" borderId="4" xfId="3" applyFont="1" applyFill="1" applyBorder="1" applyAlignment="1">
      <alignment horizontal="center" vertical="center"/>
    </xf>
    <xf numFmtId="0" fontId="62" fillId="7" borderId="8" xfId="3" applyFont="1" applyFill="1" applyBorder="1" applyAlignment="1">
      <alignment horizontal="center" vertical="center"/>
    </xf>
    <xf numFmtId="0" fontId="63" fillId="5" borderId="1" xfId="3" applyFont="1" applyFill="1" applyBorder="1" applyAlignment="1">
      <alignment horizontal="center" vertical="center"/>
    </xf>
    <xf numFmtId="0" fontId="63" fillId="0" borderId="1" xfId="3" applyFont="1" applyFill="1" applyBorder="1" applyAlignment="1">
      <alignment horizontal="center" vertical="center"/>
    </xf>
    <xf numFmtId="0" fontId="57" fillId="12" borderId="1" xfId="0" applyFont="1" applyFill="1" applyBorder="1" applyAlignment="1">
      <alignment horizontal="center" vertical="center"/>
    </xf>
    <xf numFmtId="0" fontId="64" fillId="5" borderId="1" xfId="3" applyFont="1" applyFill="1" applyBorder="1" applyAlignment="1">
      <alignment horizontal="center" vertical="center"/>
    </xf>
    <xf numFmtId="0" fontId="64" fillId="0" borderId="1" xfId="3" applyFont="1" applyFill="1" applyBorder="1" applyAlignment="1">
      <alignment horizontal="center" vertical="center"/>
    </xf>
    <xf numFmtId="0" fontId="65" fillId="0" borderId="1" xfId="3" applyFont="1" applyFill="1" applyBorder="1" applyAlignment="1">
      <alignment horizontal="center" vertical="center"/>
    </xf>
    <xf numFmtId="0" fontId="65" fillId="5" borderId="1" xfId="3" applyFont="1" applyFill="1" applyBorder="1" applyAlignment="1">
      <alignment horizontal="center" vertical="center"/>
    </xf>
    <xf numFmtId="0" fontId="62" fillId="0" borderId="1" xfId="3" applyFont="1" applyFill="1" applyBorder="1" applyAlignment="1">
      <alignment horizontal="center" vertical="center"/>
    </xf>
    <xf numFmtId="0" fontId="66" fillId="10" borderId="20" xfId="0" applyFont="1" applyFill="1" applyBorder="1" applyAlignment="1">
      <alignment horizontal="center" vertical="center"/>
    </xf>
    <xf numFmtId="0" fontId="57" fillId="0" borderId="1" xfId="0" applyFont="1" applyBorder="1" applyAlignment="1">
      <alignment horizontal="left" vertical="center" indent="1"/>
    </xf>
    <xf numFmtId="0" fontId="67" fillId="12" borderId="1" xfId="0" applyFont="1" applyFill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68" fillId="12" borderId="1" xfId="0" applyFont="1" applyFill="1" applyBorder="1" applyAlignment="1">
      <alignment horizontal="center" vertical="center"/>
    </xf>
    <xf numFmtId="0" fontId="26" fillId="0" borderId="4" xfId="3" applyFont="1" applyFill="1" applyBorder="1" applyAlignment="1">
      <alignment horizontal="center" vertical="center"/>
    </xf>
    <xf numFmtId="0" fontId="26" fillId="0" borderId="8" xfId="3" applyFont="1" applyFill="1" applyBorder="1" applyAlignment="1">
      <alignment horizontal="center" vertical="center"/>
    </xf>
    <xf numFmtId="0" fontId="26" fillId="0" borderId="5" xfId="3" applyFont="1" applyFill="1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70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/>
    <xf numFmtId="0" fontId="72" fillId="0" borderId="26" xfId="0" applyFont="1" applyBorder="1"/>
    <xf numFmtId="0" fontId="71" fillId="0" borderId="0" xfId="0" applyFont="1" applyFill="1" applyBorder="1" applyAlignment="1">
      <alignment horizontal="center" vertical="center"/>
    </xf>
    <xf numFmtId="0" fontId="72" fillId="0" borderId="0" xfId="0" applyFont="1" applyFill="1" applyBorder="1"/>
    <xf numFmtId="0" fontId="73" fillId="0" borderId="0" xfId="0" applyFont="1" applyBorder="1" applyAlignment="1">
      <alignment horizontal="center" vertical="center"/>
    </xf>
    <xf numFmtId="0" fontId="74" fillId="0" borderId="0" xfId="0" applyFont="1" applyBorder="1"/>
    <xf numFmtId="0" fontId="74" fillId="0" borderId="0" xfId="0" applyFont="1" applyFill="1" applyBorder="1"/>
    <xf numFmtId="0" fontId="0" fillId="0" borderId="0" xfId="0" applyFill="1" applyBorder="1"/>
    <xf numFmtId="0" fontId="70" fillId="0" borderId="0" xfId="0" applyFont="1" applyFill="1" applyBorder="1"/>
    <xf numFmtId="0" fontId="70" fillId="0" borderId="0" xfId="0" applyFont="1" applyFill="1" applyBorder="1" applyAlignment="1">
      <alignment horizontal="center"/>
    </xf>
    <xf numFmtId="0" fontId="70" fillId="0" borderId="9" xfId="0" applyFont="1" applyBorder="1"/>
    <xf numFmtId="0" fontId="70" fillId="0" borderId="10" xfId="0" applyFont="1" applyBorder="1" applyAlignment="1">
      <alignment vertical="center"/>
    </xf>
    <xf numFmtId="0" fontId="74" fillId="0" borderId="10" xfId="0" applyFont="1" applyBorder="1"/>
    <xf numFmtId="0" fontId="74" fillId="0" borderId="2" xfId="0" applyFont="1" applyBorder="1"/>
    <xf numFmtId="0" fontId="75" fillId="0" borderId="0" xfId="0" applyFont="1" applyFill="1" applyBorder="1"/>
    <xf numFmtId="0" fontId="76" fillId="0" borderId="0" xfId="0" applyFont="1" applyFill="1" applyBorder="1"/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78" fillId="0" borderId="11" xfId="0" applyFont="1" applyBorder="1" applyAlignment="1">
      <alignment horizontal="center" vertical="center"/>
    </xf>
    <xf numFmtId="0" fontId="70" fillId="0" borderId="0" xfId="0" applyFont="1" applyBorder="1" applyAlignment="1">
      <alignment vertical="center"/>
    </xf>
    <xf numFmtId="0" fontId="70" fillId="0" borderId="3" xfId="0" applyFont="1" applyBorder="1"/>
    <xf numFmtId="0" fontId="7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9" fillId="0" borderId="11" xfId="0" applyFont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0" fontId="79" fillId="0" borderId="26" xfId="0" applyFont="1" applyBorder="1" applyAlignment="1"/>
    <xf numFmtId="0" fontId="80" fillId="0" borderId="11" xfId="0" applyFont="1" applyBorder="1" applyAlignment="1">
      <alignment horizontal="center" vertical="center"/>
    </xf>
    <xf numFmtId="0" fontId="76" fillId="0" borderId="0" xfId="0" applyFont="1" applyBorder="1"/>
    <xf numFmtId="0" fontId="76" fillId="0" borderId="3" xfId="0" applyFont="1" applyBorder="1"/>
    <xf numFmtId="0" fontId="0" fillId="0" borderId="0" xfId="0" applyFont="1" applyFill="1" applyBorder="1"/>
    <xf numFmtId="0" fontId="76" fillId="0" borderId="0" xfId="0" applyFont="1" applyFill="1" applyBorder="1" applyAlignment="1">
      <alignment vertical="center"/>
    </xf>
    <xf numFmtId="0" fontId="79" fillId="0" borderId="26" xfId="0" applyFont="1" applyBorder="1" applyAlignment="1">
      <alignment horizontal="center"/>
    </xf>
    <xf numFmtId="0" fontId="0" fillId="0" borderId="6" xfId="0" applyBorder="1"/>
    <xf numFmtId="0" fontId="76" fillId="0" borderId="12" xfId="0" applyFont="1" applyBorder="1"/>
    <xf numFmtId="0" fontId="76" fillId="0" borderId="7" xfId="0" applyFont="1" applyBorder="1"/>
    <xf numFmtId="0" fontId="0" fillId="0" borderId="15" xfId="0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81" fillId="0" borderId="0" xfId="0" applyFont="1" applyBorder="1"/>
    <xf numFmtId="0" fontId="79" fillId="0" borderId="0" xfId="0" applyFont="1" applyFill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center" wrapText="1"/>
    </xf>
    <xf numFmtId="0" fontId="82" fillId="0" borderId="25" xfId="0" applyFont="1" applyBorder="1" applyAlignment="1">
      <alignment horizontal="center" vertical="center" wrapText="1"/>
    </xf>
    <xf numFmtId="0" fontId="82" fillId="0" borderId="15" xfId="0" applyFont="1" applyBorder="1" applyAlignment="1">
      <alignment horizontal="center" vertical="center" wrapText="1"/>
    </xf>
    <xf numFmtId="0" fontId="82" fillId="0" borderId="0" xfId="0" applyFont="1" applyBorder="1" applyAlignment="1">
      <alignment horizontal="center" vertical="center" wrapText="1"/>
    </xf>
    <xf numFmtId="0" fontId="82" fillId="0" borderId="26" xfId="0" applyFont="1" applyBorder="1" applyAlignment="1">
      <alignment horizontal="center" vertical="center" wrapText="1"/>
    </xf>
    <xf numFmtId="0" fontId="82" fillId="0" borderId="27" xfId="0" applyFont="1" applyBorder="1" applyAlignment="1">
      <alignment horizontal="center" vertical="center" wrapText="1"/>
    </xf>
    <xf numFmtId="0" fontId="82" fillId="0" borderId="12" xfId="0" applyFont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 wrapText="1"/>
    </xf>
    <xf numFmtId="0" fontId="83" fillId="13" borderId="20" xfId="0" applyFont="1" applyFill="1" applyBorder="1" applyAlignment="1">
      <alignment vertical="center"/>
    </xf>
    <xf numFmtId="0" fontId="84" fillId="13" borderId="1" xfId="0" applyFont="1" applyFill="1" applyBorder="1" applyAlignment="1">
      <alignment horizontal="center" vertical="center"/>
    </xf>
    <xf numFmtId="0" fontId="84" fillId="13" borderId="1" xfId="0" applyFont="1" applyFill="1" applyBorder="1" applyAlignment="1">
      <alignment horizontal="center" vertical="center" wrapText="1"/>
    </xf>
    <xf numFmtId="0" fontId="4" fillId="13" borderId="1" xfId="0" applyFont="1" applyFill="1" applyBorder="1" applyAlignment="1">
      <alignment horizontal="center" vertical="center"/>
    </xf>
    <xf numFmtId="0" fontId="4" fillId="13" borderId="21" xfId="0" applyFont="1" applyFill="1" applyBorder="1" applyAlignment="1">
      <alignment horizontal="center" vertical="center"/>
    </xf>
    <xf numFmtId="0" fontId="84" fillId="13" borderId="21" xfId="0" applyFont="1" applyFill="1" applyBorder="1" applyAlignment="1">
      <alignment horizontal="center" vertical="center" shrinkToFit="1"/>
    </xf>
    <xf numFmtId="0" fontId="84" fillId="13" borderId="30" xfId="0" applyFont="1" applyFill="1" applyBorder="1" applyAlignment="1">
      <alignment horizontal="center" vertical="center" shrinkToFit="1"/>
    </xf>
    <xf numFmtId="0" fontId="4" fillId="13" borderId="19" xfId="0" applyFont="1" applyFill="1" applyBorder="1" applyAlignment="1">
      <alignment horizontal="center" vertical="center"/>
    </xf>
    <xf numFmtId="0" fontId="84" fillId="13" borderId="19" xfId="0" applyFont="1" applyFill="1" applyBorder="1" applyAlignment="1">
      <alignment horizontal="center" vertical="center" shrinkToFit="1"/>
    </xf>
    <xf numFmtId="0" fontId="84" fillId="13" borderId="31" xfId="0" applyFont="1" applyFill="1" applyBorder="1" applyAlignment="1">
      <alignment horizontal="center" vertical="center" shrinkToFit="1"/>
    </xf>
    <xf numFmtId="0" fontId="2" fillId="14" borderId="20" xfId="0" applyFont="1" applyFill="1" applyBorder="1" applyAlignment="1">
      <alignment horizontal="left" vertical="center"/>
    </xf>
    <xf numFmtId="0" fontId="2" fillId="14" borderId="1" xfId="0" applyFont="1" applyFill="1" applyBorder="1" applyAlignment="1">
      <alignment horizontal="left" vertical="center"/>
    </xf>
    <xf numFmtId="49" fontId="2" fillId="14" borderId="1" xfId="0" applyNumberFormat="1" applyFont="1" applyFill="1" applyBorder="1" applyAlignment="1">
      <alignment horizontal="center" vertical="center"/>
    </xf>
    <xf numFmtId="0" fontId="2" fillId="14" borderId="1" xfId="0" applyFont="1" applyFill="1" applyBorder="1" applyAlignment="1">
      <alignment horizontal="center" vertical="center"/>
    </xf>
    <xf numFmtId="0" fontId="2" fillId="5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center" vertical="center"/>
    </xf>
    <xf numFmtId="0" fontId="20" fillId="5" borderId="1" xfId="4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2" fillId="13" borderId="1" xfId="0" applyFont="1" applyFill="1" applyBorder="1" applyAlignment="1">
      <alignment horizontal="center" vertical="center"/>
    </xf>
    <xf numFmtId="2" fontId="45" fillId="13" borderId="1" xfId="0" applyNumberFormat="1" applyFont="1" applyFill="1" applyBorder="1" applyAlignment="1">
      <alignment horizontal="center" vertical="center" shrinkToFit="1"/>
    </xf>
    <xf numFmtId="2" fontId="45" fillId="13" borderId="29" xfId="0" applyNumberFormat="1" applyFont="1" applyFill="1" applyBorder="1" applyAlignment="1">
      <alignment horizontal="center" vertical="center" shrinkToFit="1"/>
    </xf>
    <xf numFmtId="0" fontId="2" fillId="0" borderId="2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18" fillId="5" borderId="1" xfId="4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0" fontId="4" fillId="0" borderId="1" xfId="4" applyFont="1" applyFill="1" applyBorder="1" applyAlignment="1">
      <alignment horizontal="center" vertical="center"/>
    </xf>
    <xf numFmtId="0" fontId="19" fillId="0" borderId="1" xfId="4" applyFont="1" applyFill="1" applyBorder="1" applyAlignment="1">
      <alignment horizontal="center" vertical="center"/>
    </xf>
    <xf numFmtId="0" fontId="83" fillId="13" borderId="20" xfId="0" applyFont="1" applyFill="1" applyBorder="1" applyAlignment="1">
      <alignment horizontal="left" vertical="center"/>
    </xf>
    <xf numFmtId="0" fontId="15" fillId="5" borderId="1" xfId="4" applyFont="1" applyFill="1" applyBorder="1" applyAlignment="1">
      <alignment horizontal="center" vertical="center"/>
    </xf>
    <xf numFmtId="0" fontId="15" fillId="8" borderId="4" xfId="4" applyFont="1" applyFill="1" applyBorder="1" applyAlignment="1">
      <alignment horizontal="center" vertical="center"/>
    </xf>
    <xf numFmtId="0" fontId="15" fillId="8" borderId="8" xfId="4" applyFont="1" applyFill="1" applyBorder="1" applyAlignment="1">
      <alignment horizontal="center" vertical="center"/>
    </xf>
    <xf numFmtId="0" fontId="15" fillId="8" borderId="5" xfId="4" applyFont="1" applyFill="1" applyBorder="1" applyAlignment="1">
      <alignment horizontal="center" vertical="center"/>
    </xf>
    <xf numFmtId="0" fontId="23" fillId="7" borderId="4" xfId="4" applyFont="1" applyFill="1" applyBorder="1" applyAlignment="1">
      <alignment horizontal="center" vertical="center"/>
    </xf>
    <xf numFmtId="0" fontId="23" fillId="7" borderId="8" xfId="4" applyFont="1" applyFill="1" applyBorder="1" applyAlignment="1">
      <alignment horizontal="center" vertical="center"/>
    </xf>
    <xf numFmtId="0" fontId="23" fillId="7" borderId="5" xfId="4" applyFont="1" applyFill="1" applyBorder="1" applyAlignment="1">
      <alignment horizontal="center" vertical="center"/>
    </xf>
    <xf numFmtId="0" fontId="24" fillId="0" borderId="15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85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vertical="center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86" fillId="0" borderId="0" xfId="0" applyFont="1" applyBorder="1" applyAlignment="1">
      <alignment horizontal="center"/>
    </xf>
    <xf numFmtId="0" fontId="87" fillId="0" borderId="0" xfId="0" applyFont="1" applyBorder="1" applyAlignment="1"/>
    <xf numFmtId="0" fontId="0" fillId="0" borderId="26" xfId="0" applyBorder="1" applyAlignment="1">
      <alignment vertical="center"/>
    </xf>
    <xf numFmtId="0" fontId="36" fillId="14" borderId="1" xfId="0" applyFont="1" applyFill="1" applyBorder="1" applyAlignment="1">
      <alignment horizontal="center" vertical="center"/>
    </xf>
    <xf numFmtId="0" fontId="36" fillId="14" borderId="1" xfId="0" applyFont="1" applyFill="1" applyBorder="1" applyAlignment="1">
      <alignment horizontal="center"/>
    </xf>
    <xf numFmtId="0" fontId="69" fillId="14" borderId="0" xfId="0" applyFont="1" applyFill="1" applyBorder="1" applyAlignment="1"/>
    <xf numFmtId="0" fontId="88" fillId="0" borderId="0" xfId="0" applyFont="1" applyBorder="1" applyAlignment="1">
      <alignment vertical="center"/>
    </xf>
    <xf numFmtId="0" fontId="86" fillId="14" borderId="1" xfId="0" applyFont="1" applyFill="1" applyBorder="1" applyAlignment="1">
      <alignment horizontal="center" vertical="center"/>
    </xf>
    <xf numFmtId="0" fontId="24" fillId="14" borderId="1" xfId="0" applyFont="1" applyFill="1" applyBorder="1" applyAlignment="1">
      <alignment vertical="center"/>
    </xf>
    <xf numFmtId="0" fontId="86" fillId="14" borderId="0" xfId="0" applyFont="1" applyFill="1" applyBorder="1" applyAlignment="1">
      <alignment horizontal="center" vertical="center"/>
    </xf>
    <xf numFmtId="0" fontId="89" fillId="14" borderId="0" xfId="0" applyFont="1" applyFill="1" applyBorder="1"/>
    <xf numFmtId="0" fontId="90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9" fillId="14" borderId="0" xfId="0" applyFont="1" applyFill="1" applyBorder="1"/>
    <xf numFmtId="0" fontId="40" fillId="0" borderId="0" xfId="0" applyFont="1" applyBorder="1" applyAlignment="1">
      <alignment horizontal="center" wrapText="1"/>
    </xf>
    <xf numFmtId="2" fontId="91" fillId="14" borderId="0" xfId="0" applyNumberFormat="1" applyFont="1" applyFill="1" applyBorder="1"/>
    <xf numFmtId="0" fontId="9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horizontal="center" vertical="top"/>
    </xf>
    <xf numFmtId="0" fontId="86" fillId="14" borderId="0" xfId="0" applyFont="1" applyFill="1" applyBorder="1" applyAlignment="1">
      <alignment horizont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13" fillId="0" borderId="33" xfId="0" applyFont="1" applyBorder="1" applyAlignment="1">
      <alignment horizontal="center" wrapText="1"/>
    </xf>
    <xf numFmtId="0" fontId="13" fillId="0" borderId="34" xfId="0" applyFont="1" applyBorder="1" applyAlignment="1">
      <alignment horizontal="center" wrapText="1"/>
    </xf>
    <xf numFmtId="0" fontId="93" fillId="15" borderId="1" xfId="0" applyFont="1" applyFill="1" applyBorder="1" applyAlignment="1">
      <alignment vertical="center"/>
    </xf>
    <xf numFmtId="0" fontId="93" fillId="15" borderId="1" xfId="0" applyFont="1" applyFill="1" applyBorder="1" applyAlignment="1">
      <alignment horizontal="center"/>
    </xf>
    <xf numFmtId="0" fontId="94" fillId="15" borderId="21" xfId="0" applyFont="1" applyFill="1" applyBorder="1" applyAlignment="1">
      <alignment horizontal="center" vertical="center"/>
    </xf>
    <xf numFmtId="0" fontId="95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/>
    </xf>
    <xf numFmtId="0" fontId="23" fillId="11" borderId="1" xfId="0" applyFont="1" applyFill="1" applyBorder="1" applyAlignment="1">
      <alignment horizontal="center" shrinkToFit="1"/>
    </xf>
    <xf numFmtId="0" fontId="23" fillId="11" borderId="29" xfId="0" applyFont="1" applyFill="1" applyBorder="1" applyAlignment="1">
      <alignment horizontal="center" shrinkToFit="1"/>
    </xf>
    <xf numFmtId="0" fontId="94" fillId="15" borderId="19" xfId="0" applyFont="1" applyFill="1" applyBorder="1" applyAlignment="1">
      <alignment horizontal="center" vertical="center"/>
    </xf>
    <xf numFmtId="0" fontId="96" fillId="0" borderId="1" xfId="0" applyFont="1" applyBorder="1" applyAlignment="1">
      <alignment horizontal="center"/>
    </xf>
    <xf numFmtId="0" fontId="97" fillId="0" borderId="1" xfId="0" applyFont="1" applyBorder="1" applyAlignment="1">
      <alignment vertical="center"/>
    </xf>
    <xf numFmtId="0" fontId="98" fillId="0" borderId="1" xfId="0" applyFont="1" applyBorder="1" applyAlignment="1">
      <alignment horizontal="center" vertical="center"/>
    </xf>
    <xf numFmtId="0" fontId="99" fillId="6" borderId="4" xfId="3" applyFont="1" applyFill="1" applyBorder="1" applyAlignment="1">
      <alignment horizontal="center" vertical="center"/>
    </xf>
    <xf numFmtId="0" fontId="99" fillId="6" borderId="8" xfId="3" applyFont="1" applyFill="1" applyBorder="1" applyAlignment="1">
      <alignment horizontal="center" vertical="center"/>
    </xf>
    <xf numFmtId="0" fontId="99" fillId="6" borderId="5" xfId="3" applyFont="1" applyFill="1" applyBorder="1" applyAlignment="1">
      <alignment horizontal="center" vertical="center"/>
    </xf>
    <xf numFmtId="0" fontId="26" fillId="0" borderId="1" xfId="3" applyFont="1" applyFill="1" applyBorder="1" applyAlignment="1">
      <alignment vertical="center"/>
    </xf>
    <xf numFmtId="0" fontId="91" fillId="0" borderId="1" xfId="0" applyFont="1" applyBorder="1" applyAlignment="1">
      <alignment horizontal="center" vertical="center"/>
    </xf>
    <xf numFmtId="0" fontId="98" fillId="0" borderId="4" xfId="4" applyFont="1" applyBorder="1" applyAlignment="1">
      <alignment vertical="center"/>
    </xf>
    <xf numFmtId="0" fontId="97" fillId="0" borderId="1" xfId="0" applyFont="1" applyBorder="1" applyAlignment="1">
      <alignment horizontal="center"/>
    </xf>
    <xf numFmtId="0" fontId="99" fillId="0" borderId="1" xfId="3" applyFont="1" applyFill="1" applyBorder="1" applyAlignment="1">
      <alignment horizontal="center" vertical="center"/>
    </xf>
    <xf numFmtId="0" fontId="93" fillId="15" borderId="21" xfId="0" applyFont="1" applyFill="1" applyBorder="1" applyAlignment="1">
      <alignment horizontal="center" vertical="center"/>
    </xf>
    <xf numFmtId="0" fontId="4" fillId="11" borderId="1" xfId="0" applyFont="1" applyFill="1" applyBorder="1" applyAlignment="1">
      <alignment horizontal="center"/>
    </xf>
    <xf numFmtId="0" fontId="84" fillId="11" borderId="1" xfId="0" applyFont="1" applyFill="1" applyBorder="1" applyAlignment="1">
      <alignment horizontal="center" shrinkToFit="1"/>
    </xf>
    <xf numFmtId="0" fontId="84" fillId="11" borderId="29" xfId="0" applyFont="1" applyFill="1" applyBorder="1" applyAlignment="1">
      <alignment horizontal="center" shrinkToFit="1"/>
    </xf>
    <xf numFmtId="0" fontId="93" fillId="15" borderId="19" xfId="0" applyFont="1" applyFill="1" applyBorder="1" applyAlignment="1">
      <alignment horizontal="center" vertical="center"/>
    </xf>
    <xf numFmtId="0" fontId="96" fillId="0" borderId="1" xfId="0" applyFont="1" applyBorder="1" applyAlignment="1">
      <alignment horizontal="center" vertical="center"/>
    </xf>
    <xf numFmtId="0" fontId="100" fillId="0" borderId="1" xfId="3" applyFont="1" applyFill="1" applyBorder="1" applyAlignment="1">
      <alignment horizontal="center" vertical="center"/>
    </xf>
    <xf numFmtId="0" fontId="100" fillId="5" borderId="1" xfId="3" applyFont="1" applyFill="1" applyBorder="1" applyAlignment="1">
      <alignment horizontal="center" vertical="center"/>
    </xf>
    <xf numFmtId="0" fontId="101" fillId="5" borderId="1" xfId="3" applyFont="1" applyFill="1" applyBorder="1" applyAlignment="1">
      <alignment horizontal="center" vertical="center"/>
    </xf>
    <xf numFmtId="0" fontId="101" fillId="0" borderId="1" xfId="3" applyFont="1" applyFill="1" applyBorder="1" applyAlignment="1">
      <alignment horizontal="center" vertical="center"/>
    </xf>
    <xf numFmtId="0" fontId="102" fillId="0" borderId="0" xfId="0" applyFont="1" applyBorder="1" applyAlignment="1">
      <alignment horizontal="center" vertical="center"/>
    </xf>
    <xf numFmtId="0" fontId="103" fillId="0" borderId="0" xfId="0" applyFont="1" applyBorder="1"/>
    <xf numFmtId="0" fontId="69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>
      <alignment vertical="center"/>
    </xf>
  </cellXfs>
  <cellStyles count="5">
    <cellStyle name="Normal" xfId="0" builtinId="0"/>
    <cellStyle name="Normal 2" xfId="1"/>
    <cellStyle name="Normal 4" xfId="3"/>
    <cellStyle name="Normal 4 2" xfId="4"/>
    <cellStyle name="Normal 5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866775</xdr:colOff>
      <xdr:row>3</xdr:row>
      <xdr:rowOff>537</xdr:rowOff>
    </xdr:to>
    <xdr:pic>
      <xdr:nvPicPr>
        <xdr:cNvPr id="4" name="Imagem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343025" cy="56251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1</xdr:col>
      <xdr:colOff>866775</xdr:colOff>
      <xdr:row>3</xdr:row>
      <xdr:rowOff>537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343025" cy="5625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85725</xdr:rowOff>
    </xdr:from>
    <xdr:to>
      <xdr:col>1</xdr:col>
      <xdr:colOff>237416</xdr:colOff>
      <xdr:row>1</xdr:row>
      <xdr:rowOff>2130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1075616" cy="10690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0</xdr:row>
      <xdr:rowOff>85725</xdr:rowOff>
    </xdr:from>
    <xdr:to>
      <xdr:col>0</xdr:col>
      <xdr:colOff>607239</xdr:colOff>
      <xdr:row>0</xdr:row>
      <xdr:rowOff>187617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85725"/>
          <a:ext cx="626289" cy="1209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L52"/>
  <sheetViews>
    <sheetView topLeftCell="A10" zoomScale="80" zoomScaleNormal="80" workbookViewId="0">
      <selection activeCell="Q31" sqref="Q31"/>
    </sheetView>
  </sheetViews>
  <sheetFormatPr defaultColWidth="9.140625" defaultRowHeight="15"/>
  <cols>
    <col min="1" max="1" width="8.140625" style="49" customWidth="1"/>
    <col min="2" max="2" width="35.140625" style="49" customWidth="1"/>
    <col min="3" max="3" width="12.42578125" style="49" customWidth="1"/>
    <col min="4" max="4" width="10.85546875" style="49" bestFit="1" customWidth="1"/>
    <col min="5" max="36" width="6.7109375" style="49" customWidth="1"/>
    <col min="37" max="38" width="6.7109375" style="1" customWidth="1"/>
    <col min="39" max="217" width="9.140625" style="1"/>
    <col min="218" max="262" width="11.5703125" style="2" customWidth="1"/>
    <col min="263" max="263" width="41.5703125" style="2" customWidth="1"/>
    <col min="264" max="264" width="13" style="2" customWidth="1"/>
    <col min="265" max="265" width="10.85546875" style="2" customWidth="1"/>
    <col min="266" max="266" width="9.5703125" style="2" customWidth="1"/>
    <col min="267" max="294" width="8.28515625" style="2" customWidth="1"/>
    <col min="295" max="473" width="9.140625" style="2"/>
    <col min="474" max="518" width="11.5703125" style="2" customWidth="1"/>
    <col min="519" max="519" width="41.5703125" style="2" customWidth="1"/>
    <col min="520" max="520" width="13" style="2" customWidth="1"/>
    <col min="521" max="521" width="10.85546875" style="2" customWidth="1"/>
    <col min="522" max="522" width="9.5703125" style="2" customWidth="1"/>
    <col min="523" max="550" width="8.28515625" style="2" customWidth="1"/>
    <col min="551" max="729" width="9.140625" style="2"/>
    <col min="730" max="774" width="11.5703125" style="2" customWidth="1"/>
    <col min="775" max="775" width="41.5703125" style="2" customWidth="1"/>
    <col min="776" max="776" width="13" style="2" customWidth="1"/>
    <col min="777" max="777" width="10.85546875" style="2" customWidth="1"/>
    <col min="778" max="778" width="9.5703125" style="2" customWidth="1"/>
    <col min="779" max="806" width="8.28515625" style="2" customWidth="1"/>
    <col min="807" max="985" width="9.140625" style="2"/>
    <col min="986" max="1026" width="11.5703125" style="2" customWidth="1"/>
  </cols>
  <sheetData>
    <row r="1" spans="1:98" s="1" customFormat="1" ht="21.75" customHeight="1">
      <c r="A1" s="84" t="s">
        <v>112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3"/>
    </row>
    <row r="2" spans="1:98" s="1" customFormat="1" ht="21.7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4"/>
      <c r="AN2" s="1">
        <f>20*6</f>
        <v>120</v>
      </c>
    </row>
    <row r="3" spans="1:98" s="5" customFormat="1" ht="50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4"/>
      <c r="AN3" s="79"/>
      <c r="AO3" s="79"/>
      <c r="AP3" s="79"/>
      <c r="AQ3" s="79"/>
      <c r="AR3" s="79"/>
      <c r="AS3" s="79"/>
      <c r="AT3" s="79"/>
      <c r="AU3" s="79"/>
    </row>
    <row r="4" spans="1:98" s="7" customFormat="1" ht="26.25" customHeight="1">
      <c r="A4" s="83" t="s">
        <v>0</v>
      </c>
      <c r="B4" s="70" t="s">
        <v>1</v>
      </c>
      <c r="C4" s="74" t="s">
        <v>2</v>
      </c>
      <c r="D4" s="83" t="s">
        <v>3</v>
      </c>
      <c r="E4" s="71">
        <v>1</v>
      </c>
      <c r="F4" s="71">
        <v>2</v>
      </c>
      <c r="G4" s="71">
        <v>3</v>
      </c>
      <c r="H4" s="71">
        <v>4</v>
      </c>
      <c r="I4" s="71">
        <v>5</v>
      </c>
      <c r="J4" s="71">
        <v>6</v>
      </c>
      <c r="K4" s="71">
        <v>7</v>
      </c>
      <c r="L4" s="71">
        <v>8</v>
      </c>
      <c r="M4" s="71">
        <v>9</v>
      </c>
      <c r="N4" s="71">
        <v>10</v>
      </c>
      <c r="O4" s="71">
        <v>11</v>
      </c>
      <c r="P4" s="71">
        <v>12</v>
      </c>
      <c r="Q4" s="71">
        <v>13</v>
      </c>
      <c r="R4" s="71">
        <v>14</v>
      </c>
      <c r="S4" s="71">
        <v>15</v>
      </c>
      <c r="T4" s="71">
        <v>16</v>
      </c>
      <c r="U4" s="71">
        <v>17</v>
      </c>
      <c r="V4" s="71">
        <v>18</v>
      </c>
      <c r="W4" s="71">
        <v>19</v>
      </c>
      <c r="X4" s="71">
        <v>20</v>
      </c>
      <c r="Y4" s="71">
        <v>21</v>
      </c>
      <c r="Z4" s="71">
        <v>22</v>
      </c>
      <c r="AA4" s="71">
        <v>23</v>
      </c>
      <c r="AB4" s="71">
        <v>24</v>
      </c>
      <c r="AC4" s="71">
        <v>25</v>
      </c>
      <c r="AD4" s="71">
        <v>26</v>
      </c>
      <c r="AE4" s="71">
        <v>27</v>
      </c>
      <c r="AF4" s="71">
        <v>28</v>
      </c>
      <c r="AG4" s="71">
        <v>29</v>
      </c>
      <c r="AH4" s="71">
        <v>30</v>
      </c>
      <c r="AI4" s="71">
        <v>31</v>
      </c>
      <c r="AJ4" s="82" t="s">
        <v>4</v>
      </c>
      <c r="AK4" s="82" t="s">
        <v>5</v>
      </c>
      <c r="AL4" s="82" t="s">
        <v>6</v>
      </c>
      <c r="AM4" s="6"/>
      <c r="AN4" s="75"/>
      <c r="AO4" s="75"/>
      <c r="AP4" s="75"/>
      <c r="AQ4" s="75"/>
      <c r="AR4" s="75"/>
      <c r="AS4" s="75"/>
      <c r="AT4" s="75"/>
      <c r="AU4" s="75"/>
    </row>
    <row r="5" spans="1:98" s="7" customFormat="1" ht="26.25" customHeight="1">
      <c r="A5" s="83"/>
      <c r="B5" s="70" t="s">
        <v>7</v>
      </c>
      <c r="C5" s="74" t="s">
        <v>8</v>
      </c>
      <c r="D5" s="83"/>
      <c r="E5" s="71" t="s">
        <v>9</v>
      </c>
      <c r="F5" s="71" t="s">
        <v>10</v>
      </c>
      <c r="G5" s="71" t="s">
        <v>11</v>
      </c>
      <c r="H5" s="71" t="s">
        <v>12</v>
      </c>
      <c r="I5" s="71" t="s">
        <v>13</v>
      </c>
      <c r="J5" s="71" t="s">
        <v>14</v>
      </c>
      <c r="K5" s="71" t="s">
        <v>15</v>
      </c>
      <c r="L5" s="71" t="s">
        <v>9</v>
      </c>
      <c r="M5" s="71" t="s">
        <v>10</v>
      </c>
      <c r="N5" s="71" t="s">
        <v>11</v>
      </c>
      <c r="O5" s="71" t="s">
        <v>12</v>
      </c>
      <c r="P5" s="71" t="s">
        <v>13</v>
      </c>
      <c r="Q5" s="71" t="s">
        <v>14</v>
      </c>
      <c r="R5" s="71" t="s">
        <v>15</v>
      </c>
      <c r="S5" s="71" t="s">
        <v>9</v>
      </c>
      <c r="T5" s="71" t="s">
        <v>10</v>
      </c>
      <c r="U5" s="71" t="s">
        <v>11</v>
      </c>
      <c r="V5" s="71" t="s">
        <v>12</v>
      </c>
      <c r="W5" s="71" t="s">
        <v>13</v>
      </c>
      <c r="X5" s="71" t="s">
        <v>14</v>
      </c>
      <c r="Y5" s="71" t="s">
        <v>15</v>
      </c>
      <c r="Z5" s="71" t="s">
        <v>9</v>
      </c>
      <c r="AA5" s="71" t="s">
        <v>10</v>
      </c>
      <c r="AB5" s="71" t="s">
        <v>11</v>
      </c>
      <c r="AC5" s="71" t="s">
        <v>12</v>
      </c>
      <c r="AD5" s="71" t="s">
        <v>13</v>
      </c>
      <c r="AE5" s="71" t="s">
        <v>14</v>
      </c>
      <c r="AF5" s="71" t="s">
        <v>15</v>
      </c>
      <c r="AG5" s="71" t="s">
        <v>9</v>
      </c>
      <c r="AH5" s="71" t="s">
        <v>10</v>
      </c>
      <c r="AI5" s="71" t="s">
        <v>11</v>
      </c>
      <c r="AJ5" s="82"/>
      <c r="AK5" s="82"/>
      <c r="AL5" s="82"/>
      <c r="AM5" s="6"/>
      <c r="AN5" s="12" t="s">
        <v>4</v>
      </c>
      <c r="AO5" s="12" t="s">
        <v>6</v>
      </c>
      <c r="AP5" s="76"/>
      <c r="AQ5" s="12" t="s">
        <v>24</v>
      </c>
      <c r="AR5" s="12" t="s">
        <v>25</v>
      </c>
      <c r="AS5" s="12" t="s">
        <v>26</v>
      </c>
      <c r="AT5" s="12" t="s">
        <v>27</v>
      </c>
      <c r="AU5" s="12" t="s">
        <v>28</v>
      </c>
      <c r="AV5" s="13" t="s">
        <v>16</v>
      </c>
      <c r="AW5" s="13" t="s">
        <v>17</v>
      </c>
      <c r="AX5" s="13" t="s">
        <v>18</v>
      </c>
      <c r="AY5" s="13" t="s">
        <v>23</v>
      </c>
      <c r="AZ5" s="13" t="s">
        <v>19</v>
      </c>
      <c r="BA5" s="13" t="s">
        <v>20</v>
      </c>
      <c r="BB5" s="13" t="s">
        <v>21</v>
      </c>
      <c r="BC5" s="13" t="s">
        <v>22</v>
      </c>
      <c r="BD5" s="13" t="s">
        <v>67</v>
      </c>
      <c r="BE5" s="13" t="s">
        <v>92</v>
      </c>
      <c r="BF5" s="13" t="s">
        <v>69</v>
      </c>
      <c r="BG5" s="13" t="s">
        <v>70</v>
      </c>
      <c r="BH5" s="13" t="s">
        <v>49</v>
      </c>
      <c r="BI5" s="13" t="s">
        <v>71</v>
      </c>
      <c r="BJ5" s="13" t="s">
        <v>72</v>
      </c>
      <c r="BK5" s="13" t="s">
        <v>114</v>
      </c>
      <c r="BL5" s="13" t="s">
        <v>106</v>
      </c>
      <c r="BM5" s="13" t="s">
        <v>73</v>
      </c>
      <c r="BN5" s="13" t="s">
        <v>115</v>
      </c>
      <c r="BO5" s="13" t="s">
        <v>116</v>
      </c>
      <c r="BP5" s="13" t="s">
        <v>88</v>
      </c>
      <c r="BQ5" s="13" t="s">
        <v>100</v>
      </c>
      <c r="BR5" s="13" t="s">
        <v>105</v>
      </c>
      <c r="BS5" s="13" t="s">
        <v>107</v>
      </c>
      <c r="BT5" s="14" t="s">
        <v>29</v>
      </c>
      <c r="BU5" s="14" t="s">
        <v>30</v>
      </c>
      <c r="BW5" s="13" t="s">
        <v>16</v>
      </c>
      <c r="BX5" s="13" t="s">
        <v>17</v>
      </c>
      <c r="BY5" s="13" t="s">
        <v>18</v>
      </c>
      <c r="BZ5" s="13" t="s">
        <v>23</v>
      </c>
      <c r="CA5" s="13" t="s">
        <v>19</v>
      </c>
      <c r="CB5" s="13" t="s">
        <v>20</v>
      </c>
      <c r="CC5" s="13" t="s">
        <v>21</v>
      </c>
      <c r="CD5" s="13" t="s">
        <v>22</v>
      </c>
      <c r="CE5" s="13" t="s">
        <v>67</v>
      </c>
      <c r="CF5" s="13" t="s">
        <v>92</v>
      </c>
      <c r="CG5" s="13" t="s">
        <v>69</v>
      </c>
      <c r="CH5" s="13" t="s">
        <v>70</v>
      </c>
      <c r="CI5" s="13" t="s">
        <v>49</v>
      </c>
      <c r="CJ5" s="13" t="s">
        <v>71</v>
      </c>
      <c r="CK5" s="13" t="s">
        <v>72</v>
      </c>
      <c r="CL5" s="13" t="s">
        <v>114</v>
      </c>
      <c r="CM5" s="13" t="s">
        <v>106</v>
      </c>
      <c r="CN5" s="13" t="s">
        <v>73</v>
      </c>
      <c r="CO5" s="13" t="s">
        <v>115</v>
      </c>
      <c r="CP5" s="13" t="s">
        <v>116</v>
      </c>
      <c r="CQ5" s="13" t="s">
        <v>88</v>
      </c>
      <c r="CR5" s="13" t="s">
        <v>100</v>
      </c>
      <c r="CS5" s="13" t="s">
        <v>105</v>
      </c>
      <c r="CT5" s="13" t="s">
        <v>107</v>
      </c>
    </row>
    <row r="6" spans="1:98" s="7" customFormat="1" ht="24.75" customHeight="1">
      <c r="A6" s="63" t="s">
        <v>31</v>
      </c>
      <c r="B6" s="64" t="s">
        <v>32</v>
      </c>
      <c r="C6" s="65">
        <v>74548</v>
      </c>
      <c r="D6" s="9" t="s">
        <v>33</v>
      </c>
      <c r="E6" s="27"/>
      <c r="F6" s="28" t="s">
        <v>16</v>
      </c>
      <c r="G6" s="28" t="s">
        <v>114</v>
      </c>
      <c r="H6" s="28" t="s">
        <v>114</v>
      </c>
      <c r="I6" s="28" t="s">
        <v>16</v>
      </c>
      <c r="J6" s="28" t="s">
        <v>16</v>
      </c>
      <c r="K6" s="27"/>
      <c r="L6" s="27"/>
      <c r="M6" s="28" t="s">
        <v>16</v>
      </c>
      <c r="N6" s="28" t="s">
        <v>16</v>
      </c>
      <c r="O6" s="28" t="s">
        <v>16</v>
      </c>
      <c r="P6" s="27"/>
      <c r="Q6" s="32"/>
      <c r="R6" s="27"/>
      <c r="S6" s="27"/>
      <c r="T6" s="28" t="s">
        <v>16</v>
      </c>
      <c r="U6" s="28" t="s">
        <v>16</v>
      </c>
      <c r="V6" s="28" t="s">
        <v>16</v>
      </c>
      <c r="W6" s="28" t="s">
        <v>16</v>
      </c>
      <c r="X6" s="28" t="s">
        <v>16</v>
      </c>
      <c r="Y6" s="27"/>
      <c r="Z6" s="27"/>
      <c r="AA6" s="31" t="s">
        <v>16</v>
      </c>
      <c r="AB6" s="28" t="s">
        <v>16</v>
      </c>
      <c r="AC6" s="28" t="s">
        <v>16</v>
      </c>
      <c r="AD6" s="28" t="s">
        <v>16</v>
      </c>
      <c r="AE6" s="28" t="s">
        <v>16</v>
      </c>
      <c r="AF6" s="27"/>
      <c r="AG6" s="27"/>
      <c r="AH6" s="28" t="s">
        <v>16</v>
      </c>
      <c r="AI6" s="28" t="s">
        <v>16</v>
      </c>
      <c r="AJ6" s="11">
        <f>AN6</f>
        <v>120</v>
      </c>
      <c r="AK6" s="11">
        <f>AJ6+AL6</f>
        <v>124</v>
      </c>
      <c r="AL6" s="11">
        <f>AO6</f>
        <v>4</v>
      </c>
      <c r="AM6" s="36"/>
      <c r="AN6" s="77">
        <f>$AN$2-BT6</f>
        <v>120</v>
      </c>
      <c r="AO6" s="77">
        <f>(BU6-AN6)</f>
        <v>4</v>
      </c>
      <c r="AP6" s="76"/>
      <c r="AQ6" s="12"/>
      <c r="AR6" s="12"/>
      <c r="AS6" s="12"/>
      <c r="AT6" s="12"/>
      <c r="AU6" s="12"/>
      <c r="AV6" s="13">
        <f>COUNTIF(E6:AI6,"M")</f>
        <v>18</v>
      </c>
      <c r="AW6" s="13">
        <f>COUNTIF(E6:AI6,"T")</f>
        <v>0</v>
      </c>
      <c r="AX6" s="13">
        <f>COUNTIF(E6:AI6,"P")</f>
        <v>0</v>
      </c>
      <c r="AY6" s="13">
        <f>COUNTIF(E6:AI6,"SN")</f>
        <v>0</v>
      </c>
      <c r="AZ6" s="13">
        <f>COUNTIF(E6:AI6,"M/T")</f>
        <v>0</v>
      </c>
      <c r="BA6" s="13">
        <f>COUNTIF(E6:AI6,"I/I")</f>
        <v>0</v>
      </c>
      <c r="BB6" s="13">
        <f>COUNTIF(E6:AI6,"I")</f>
        <v>0</v>
      </c>
      <c r="BC6" s="13">
        <f>COUNTIF(E6:AI6,"I²")</f>
        <v>0</v>
      </c>
      <c r="BD6" s="13">
        <f>COUNTIF(E6:AI6,"M4")</f>
        <v>0</v>
      </c>
      <c r="BE6" s="13">
        <f>COUNTIF(E6:AI6,"T6")</f>
        <v>0</v>
      </c>
      <c r="BF6" s="13">
        <f>COUNTIF(E6:AI6,"M/SN")</f>
        <v>0</v>
      </c>
      <c r="BG6" s="13">
        <f>COUNTIF(E6:AI6,"T/SN")</f>
        <v>0</v>
      </c>
      <c r="BH6" s="13">
        <f>COUNTIF(E6:AI6,"T/I")</f>
        <v>0</v>
      </c>
      <c r="BI6" s="13">
        <f>COUNTIF(E6:AI6,"P/i")</f>
        <v>0</v>
      </c>
      <c r="BJ6" s="13">
        <f>COUNTIF(E6:AI6,"m/i")</f>
        <v>0</v>
      </c>
      <c r="BK6" s="13">
        <f>COUNTIF(E6:AI6,"AMLS")</f>
        <v>2</v>
      </c>
      <c r="BL6" s="13">
        <f>COUNTIF(E6:AI6,"I2/SN")</f>
        <v>0</v>
      </c>
      <c r="BM6" s="13">
        <f>COUNTIF(E6:AI6,"M5")</f>
        <v>0</v>
      </c>
      <c r="BN6" s="13">
        <f>COUNTIF(E6:AI6,"IA")</f>
        <v>0</v>
      </c>
      <c r="BO6" s="13">
        <f>COUNTIF(E6:AI6,"IB")</f>
        <v>0</v>
      </c>
      <c r="BP6" s="13">
        <f>COUNTIF(E6:AI6,"P2")</f>
        <v>0</v>
      </c>
      <c r="BQ6" s="13">
        <f>COUNTIF(E6:AI6,"I2/N")</f>
        <v>0</v>
      </c>
      <c r="BR6" s="13">
        <f>COUNTIF(E6:AI6,"N/M")</f>
        <v>0</v>
      </c>
      <c r="BS6" s="13">
        <f>COUNTIF(E6:AI6,"I/M")</f>
        <v>0</v>
      </c>
      <c r="BT6" s="13">
        <f>((AR6*6)+(AS6*6)+(AT6*6)+(AU6)+(AQ6*6))</f>
        <v>0</v>
      </c>
      <c r="BU6" s="15">
        <f>(AV6*$BW$6)+(AW6*$BX$6)+(AX6*$BY$6)+(AY6*$BZ$6)+(AZ6*$CA$6)+(BA6*$CB$6)+(BB6*$CC$6)+(BC6*$CD$6)+(BD6*$CE$6)+(BE6*$CF$6)+(BF6*$CG$6)+(BG6*$CH$6)+(BH6*$CI$6)+(BI6*$CJ$6)+(BJ6*$CK$6)+(BK6*$CL$6)+(BL6*$CM$6)+(BM6*$CN$6)+(BN6*$CO$6)+(BO6*$CP$6)+(BP6*$CQ$6)+(BQ6*$CR$6)+(BR6*$CS$6)+(BS6*$CT$6)</f>
        <v>124</v>
      </c>
      <c r="BV6" s="16"/>
      <c r="BW6" s="12">
        <v>6</v>
      </c>
      <c r="BX6" s="12">
        <v>6</v>
      </c>
      <c r="BY6" s="12">
        <v>12</v>
      </c>
      <c r="BZ6" s="12">
        <v>12</v>
      </c>
      <c r="CA6" s="12">
        <v>12</v>
      </c>
      <c r="CB6" s="12">
        <v>12</v>
      </c>
      <c r="CC6" s="12">
        <v>6</v>
      </c>
      <c r="CD6" s="12">
        <v>6</v>
      </c>
      <c r="CE6" s="12">
        <v>5</v>
      </c>
      <c r="CF6" s="12">
        <v>5</v>
      </c>
      <c r="CG6" s="12">
        <v>18</v>
      </c>
      <c r="CH6" s="12">
        <v>18</v>
      </c>
      <c r="CI6" s="12">
        <v>12</v>
      </c>
      <c r="CJ6" s="12">
        <v>18</v>
      </c>
      <c r="CK6" s="12">
        <v>12</v>
      </c>
      <c r="CL6" s="12">
        <v>8</v>
      </c>
      <c r="CM6" s="12">
        <v>18</v>
      </c>
      <c r="CN6" s="12">
        <v>7</v>
      </c>
      <c r="CO6" s="17">
        <v>6</v>
      </c>
      <c r="CP6" s="10">
        <v>6</v>
      </c>
      <c r="CQ6" s="18">
        <v>12</v>
      </c>
      <c r="CR6" s="10">
        <v>8</v>
      </c>
      <c r="CS6" s="10">
        <v>18</v>
      </c>
      <c r="CT6" s="7">
        <v>13</v>
      </c>
    </row>
    <row r="7" spans="1:98" s="7" customFormat="1" ht="26.25" customHeight="1">
      <c r="A7" s="83" t="s">
        <v>0</v>
      </c>
      <c r="B7" s="70" t="s">
        <v>1</v>
      </c>
      <c r="C7" s="74" t="s">
        <v>2</v>
      </c>
      <c r="D7" s="83" t="s">
        <v>3</v>
      </c>
      <c r="E7" s="71">
        <v>1</v>
      </c>
      <c r="F7" s="71">
        <v>2</v>
      </c>
      <c r="G7" s="71">
        <v>3</v>
      </c>
      <c r="H7" s="71">
        <v>4</v>
      </c>
      <c r="I7" s="71">
        <v>5</v>
      </c>
      <c r="J7" s="71">
        <v>6</v>
      </c>
      <c r="K7" s="71">
        <v>7</v>
      </c>
      <c r="L7" s="71">
        <v>8</v>
      </c>
      <c r="M7" s="71">
        <v>9</v>
      </c>
      <c r="N7" s="71">
        <v>10</v>
      </c>
      <c r="O7" s="71">
        <v>11</v>
      </c>
      <c r="P7" s="71">
        <v>12</v>
      </c>
      <c r="Q7" s="71">
        <v>13</v>
      </c>
      <c r="R7" s="71">
        <v>14</v>
      </c>
      <c r="S7" s="71">
        <v>15</v>
      </c>
      <c r="T7" s="71">
        <v>16</v>
      </c>
      <c r="U7" s="71">
        <v>17</v>
      </c>
      <c r="V7" s="71">
        <v>18</v>
      </c>
      <c r="W7" s="71">
        <v>19</v>
      </c>
      <c r="X7" s="71">
        <v>20</v>
      </c>
      <c r="Y7" s="71">
        <v>21</v>
      </c>
      <c r="Z7" s="71">
        <v>22</v>
      </c>
      <c r="AA7" s="71">
        <v>23</v>
      </c>
      <c r="AB7" s="71">
        <v>24</v>
      </c>
      <c r="AC7" s="71">
        <v>25</v>
      </c>
      <c r="AD7" s="71">
        <v>26</v>
      </c>
      <c r="AE7" s="71">
        <v>27</v>
      </c>
      <c r="AF7" s="71">
        <v>28</v>
      </c>
      <c r="AG7" s="71">
        <v>29</v>
      </c>
      <c r="AH7" s="71">
        <v>30</v>
      </c>
      <c r="AI7" s="71">
        <v>31</v>
      </c>
      <c r="AJ7" s="82" t="s">
        <v>4</v>
      </c>
      <c r="AK7" s="82" t="s">
        <v>5</v>
      </c>
      <c r="AL7" s="82" t="s">
        <v>6</v>
      </c>
      <c r="AM7" s="6"/>
      <c r="AN7" s="75"/>
      <c r="AO7" s="75"/>
      <c r="AP7" s="75"/>
      <c r="AQ7" s="75"/>
      <c r="AR7" s="75"/>
      <c r="AS7" s="75"/>
      <c r="AT7" s="75"/>
      <c r="AU7" s="80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5"/>
      <c r="BV7" s="24"/>
    </row>
    <row r="8" spans="1:98" s="7" customFormat="1" ht="26.25" customHeight="1">
      <c r="A8" s="83"/>
      <c r="B8" s="70" t="s">
        <v>7</v>
      </c>
      <c r="C8" s="74" t="s">
        <v>8</v>
      </c>
      <c r="D8" s="83"/>
      <c r="E8" s="71" t="s">
        <v>9</v>
      </c>
      <c r="F8" s="71" t="s">
        <v>10</v>
      </c>
      <c r="G8" s="71" t="s">
        <v>11</v>
      </c>
      <c r="H8" s="71" t="s">
        <v>12</v>
      </c>
      <c r="I8" s="71" t="s">
        <v>13</v>
      </c>
      <c r="J8" s="71" t="s">
        <v>14</v>
      </c>
      <c r="K8" s="71" t="s">
        <v>15</v>
      </c>
      <c r="L8" s="71" t="s">
        <v>9</v>
      </c>
      <c r="M8" s="71" t="s">
        <v>10</v>
      </c>
      <c r="N8" s="71" t="s">
        <v>11</v>
      </c>
      <c r="O8" s="71" t="s">
        <v>12</v>
      </c>
      <c r="P8" s="71" t="s">
        <v>13</v>
      </c>
      <c r="Q8" s="71" t="s">
        <v>14</v>
      </c>
      <c r="R8" s="71" t="s">
        <v>15</v>
      </c>
      <c r="S8" s="71" t="s">
        <v>9</v>
      </c>
      <c r="T8" s="71" t="s">
        <v>10</v>
      </c>
      <c r="U8" s="71" t="s">
        <v>11</v>
      </c>
      <c r="V8" s="71" t="s">
        <v>12</v>
      </c>
      <c r="W8" s="71" t="s">
        <v>13</v>
      </c>
      <c r="X8" s="71" t="s">
        <v>14</v>
      </c>
      <c r="Y8" s="71" t="s">
        <v>15</v>
      </c>
      <c r="Z8" s="71" t="s">
        <v>9</v>
      </c>
      <c r="AA8" s="71" t="s">
        <v>10</v>
      </c>
      <c r="AB8" s="71" t="s">
        <v>11</v>
      </c>
      <c r="AC8" s="71" t="s">
        <v>12</v>
      </c>
      <c r="AD8" s="71" t="s">
        <v>13</v>
      </c>
      <c r="AE8" s="71" t="s">
        <v>14</v>
      </c>
      <c r="AF8" s="71" t="s">
        <v>15</v>
      </c>
      <c r="AG8" s="71" t="s">
        <v>9</v>
      </c>
      <c r="AH8" s="71" t="s">
        <v>10</v>
      </c>
      <c r="AI8" s="71" t="s">
        <v>11</v>
      </c>
      <c r="AJ8" s="82"/>
      <c r="AK8" s="82"/>
      <c r="AL8" s="82"/>
      <c r="AM8" s="6"/>
      <c r="AN8" s="75"/>
      <c r="AO8" s="75"/>
      <c r="AP8" s="75"/>
      <c r="AQ8" s="75"/>
      <c r="AR8" s="75"/>
      <c r="AS8" s="75"/>
      <c r="AT8" s="75"/>
      <c r="AU8" s="80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5"/>
      <c r="BV8" s="24"/>
    </row>
    <row r="9" spans="1:98" s="7" customFormat="1" ht="26.25" customHeight="1">
      <c r="A9" s="65" t="s">
        <v>85</v>
      </c>
      <c r="B9" s="64" t="s">
        <v>56</v>
      </c>
      <c r="C9" s="66">
        <v>157582</v>
      </c>
      <c r="D9" s="9" t="s">
        <v>38</v>
      </c>
      <c r="E9" s="32" t="s">
        <v>18</v>
      </c>
      <c r="F9" s="31"/>
      <c r="G9" s="31"/>
      <c r="H9" s="31" t="s">
        <v>18</v>
      </c>
      <c r="I9" s="31"/>
      <c r="J9" s="31"/>
      <c r="K9" s="32" t="s">
        <v>18</v>
      </c>
      <c r="L9" s="32"/>
      <c r="M9" s="33"/>
      <c r="N9" s="31" t="s">
        <v>18</v>
      </c>
      <c r="O9" s="31"/>
      <c r="P9" s="32" t="s">
        <v>17</v>
      </c>
      <c r="Q9" s="32" t="s">
        <v>18</v>
      </c>
      <c r="R9" s="32"/>
      <c r="S9" s="32"/>
      <c r="T9" s="33" t="s">
        <v>27</v>
      </c>
      <c r="U9" s="31"/>
      <c r="V9" s="31"/>
      <c r="W9" s="31" t="s">
        <v>18</v>
      </c>
      <c r="X9" s="31"/>
      <c r="Y9" s="32" t="s">
        <v>18</v>
      </c>
      <c r="Z9" s="32"/>
      <c r="AA9" s="31"/>
      <c r="AB9" s="31"/>
      <c r="AC9" s="31" t="s">
        <v>18</v>
      </c>
      <c r="AD9" s="31"/>
      <c r="AE9" s="31"/>
      <c r="AF9" s="32" t="s">
        <v>16</v>
      </c>
      <c r="AG9" s="32"/>
      <c r="AH9" s="28"/>
      <c r="AI9" s="28"/>
      <c r="AJ9" s="11">
        <f>AN9</f>
        <v>108</v>
      </c>
      <c r="AK9" s="11">
        <f>AJ9+AL9</f>
        <v>108</v>
      </c>
      <c r="AL9" s="11">
        <f>AO9</f>
        <v>0</v>
      </c>
      <c r="AM9" s="21" t="s">
        <v>35</v>
      </c>
      <c r="AN9" s="77">
        <f>$AN$2-BT9</f>
        <v>108</v>
      </c>
      <c r="AO9" s="77">
        <f>(BU9-AN9)</f>
        <v>0</v>
      </c>
      <c r="AP9" s="76"/>
      <c r="AQ9" s="12"/>
      <c r="AR9" s="12"/>
      <c r="AS9" s="12"/>
      <c r="AT9" s="12">
        <v>2</v>
      </c>
      <c r="AU9" s="12"/>
      <c r="AV9" s="13">
        <f>COUNTIF(E9:AI9,"M")</f>
        <v>1</v>
      </c>
      <c r="AW9" s="13">
        <f>COUNTIF(E9:AI9,"T")</f>
        <v>1</v>
      </c>
      <c r="AX9" s="13">
        <f>COUNTIF(E9:AI9,"P")</f>
        <v>8</v>
      </c>
      <c r="AY9" s="13">
        <f>COUNTIF(E9:AI9,"SN")</f>
        <v>0</v>
      </c>
      <c r="AZ9" s="13">
        <f>COUNTIF(E9:AI9,"M/T")</f>
        <v>0</v>
      </c>
      <c r="BA9" s="13">
        <f>COUNTIF(E9:AI9,"I/I")</f>
        <v>0</v>
      </c>
      <c r="BB9" s="13">
        <f>COUNTIF(E9:AI9,"I")</f>
        <v>0</v>
      </c>
      <c r="BC9" s="13">
        <f>COUNTIF(E9:AI9,"I²")</f>
        <v>0</v>
      </c>
      <c r="BD9" s="13">
        <f>COUNTIF(E9:AI9,"M4")</f>
        <v>0</v>
      </c>
      <c r="BE9" s="13">
        <f>COUNTIF(E9:AI9,"T6")</f>
        <v>0</v>
      </c>
      <c r="BF9" s="13">
        <f>COUNTIF(E9:AI9,"M/SN")</f>
        <v>0</v>
      </c>
      <c r="BG9" s="13">
        <f>COUNTIF(E9:AI9,"T/SN")</f>
        <v>0</v>
      </c>
      <c r="BH9" s="13">
        <f>COUNTIF(E9:AI9,"T/I")</f>
        <v>0</v>
      </c>
      <c r="BI9" s="13">
        <f>COUNTIF(E9:AI9,"P/i")</f>
        <v>0</v>
      </c>
      <c r="BJ9" s="13">
        <f>COUNTIF(E9:AI9,"m/i")</f>
        <v>0</v>
      </c>
      <c r="BK9" s="13">
        <f t="shared" ref="BK9:BK37" si="0">COUNTIF(E9:AI9,"AMLS")</f>
        <v>0</v>
      </c>
      <c r="BL9" s="13">
        <f>COUNTIF(E9:AI9,"I2/SN")</f>
        <v>0</v>
      </c>
      <c r="BM9" s="13">
        <f>COUNTIF(E9:AI9,"M5")</f>
        <v>0</v>
      </c>
      <c r="BN9" s="13">
        <f t="shared" ref="BN9:BN37" si="1">COUNTIF(E9:AI9,"IA")</f>
        <v>0</v>
      </c>
      <c r="BO9" s="13">
        <f t="shared" ref="BO9:BO37" si="2">COUNTIF(E9:AI9,"IB")</f>
        <v>0</v>
      </c>
      <c r="BP9" s="13">
        <f>COUNTIF(E9:AI9,"P2")</f>
        <v>0</v>
      </c>
      <c r="BQ9" s="13">
        <f>COUNTIF(E9:AI9,"I2/N")</f>
        <v>0</v>
      </c>
      <c r="BR9" s="13">
        <f>COUNTIF(E9:AI9,"N/M")</f>
        <v>0</v>
      </c>
      <c r="BS9" s="13">
        <f>COUNTIF(E9:AI9,"I/M")</f>
        <v>0</v>
      </c>
      <c r="BT9" s="13">
        <f t="shared" ref="BT9:BT37" si="3">((AR9*6)+(AS9*6)+(AT9*6)+(AU9)+(AQ9*6))</f>
        <v>12</v>
      </c>
      <c r="BU9" s="15">
        <f t="shared" ref="BU9:BU37" si="4">(AV9*$BW$6)+(AW9*$BX$6)+(AX9*$BY$6)+(AY9*$BZ$6)+(AZ9*$CA$6)+(BA9*$CB$6)+(BB9*$CC$6)+(BC9*$CD$6)+(BD9*$CE$6)+(BE9*$CF$6)+(BF9*$CG$6)+(BG9*$CH$6)+(BH9*$CI$6)+(BI9*$CJ$6)+(BJ9*$CK$6)+(BK9*$CL$6)+(BL9*$CM$6)+(BM9*$CN$6)+(BN9*$CO$6)+(BO9*$CP$6)+(BP9*$CQ$6)+(BQ9*$CR$6)+(BR9*$CS$6)+(BS9*$CT$6)</f>
        <v>108</v>
      </c>
    </row>
    <row r="10" spans="1:98" s="7" customFormat="1" ht="26.25" customHeight="1">
      <c r="A10" s="63" t="s">
        <v>81</v>
      </c>
      <c r="B10" s="64" t="s">
        <v>39</v>
      </c>
      <c r="C10" s="66">
        <v>337019</v>
      </c>
      <c r="D10" s="9" t="s">
        <v>38</v>
      </c>
      <c r="E10" s="32" t="s">
        <v>18</v>
      </c>
      <c r="F10" s="31"/>
      <c r="G10" s="31"/>
      <c r="H10" s="31" t="s">
        <v>18</v>
      </c>
      <c r="I10" s="31"/>
      <c r="J10" s="31"/>
      <c r="K10" s="32"/>
      <c r="L10" s="32"/>
      <c r="M10" s="31"/>
      <c r="N10" s="31" t="s">
        <v>18</v>
      </c>
      <c r="O10" s="31"/>
      <c r="P10" s="32"/>
      <c r="Q10" s="32" t="s">
        <v>18</v>
      </c>
      <c r="R10" s="32"/>
      <c r="S10" s="32"/>
      <c r="T10" s="31" t="s">
        <v>18</v>
      </c>
      <c r="U10" s="31"/>
      <c r="V10" s="31"/>
      <c r="W10" s="31" t="s">
        <v>18</v>
      </c>
      <c r="X10" s="31"/>
      <c r="Y10" s="32"/>
      <c r="Z10" s="32" t="s">
        <v>18</v>
      </c>
      <c r="AA10" s="31"/>
      <c r="AB10" s="31"/>
      <c r="AC10" s="31" t="s">
        <v>18</v>
      </c>
      <c r="AD10" s="31"/>
      <c r="AE10" s="31" t="s">
        <v>17</v>
      </c>
      <c r="AF10" s="32" t="s">
        <v>17</v>
      </c>
      <c r="AG10" s="32"/>
      <c r="AH10" s="31"/>
      <c r="AI10" s="31" t="s">
        <v>18</v>
      </c>
      <c r="AJ10" s="11">
        <f>AN10</f>
        <v>120</v>
      </c>
      <c r="AK10" s="11">
        <f>AJ10+AL10</f>
        <v>120</v>
      </c>
      <c r="AL10" s="11">
        <f>AO10</f>
        <v>0</v>
      </c>
      <c r="AM10" s="21" t="s">
        <v>35</v>
      </c>
      <c r="AN10" s="77">
        <f>$AN$2-BT10</f>
        <v>120</v>
      </c>
      <c r="AO10" s="77">
        <f>(BU10-AN10)</f>
        <v>0</v>
      </c>
      <c r="AP10" s="76"/>
      <c r="AQ10" s="12"/>
      <c r="AR10" s="12"/>
      <c r="AS10" s="12"/>
      <c r="AT10" s="12"/>
      <c r="AU10" s="12"/>
      <c r="AV10" s="13">
        <f>COUNTIF(E10:AI10,"M")</f>
        <v>0</v>
      </c>
      <c r="AW10" s="13">
        <f>COUNTIF(E10:AI10,"T")</f>
        <v>2</v>
      </c>
      <c r="AX10" s="13">
        <f>COUNTIF(E10:AI10,"P")</f>
        <v>9</v>
      </c>
      <c r="AY10" s="13">
        <f>COUNTIF(E10:AI10,"SN")</f>
        <v>0</v>
      </c>
      <c r="AZ10" s="13">
        <f>COUNTIF(E10:AI10,"M/T")</f>
        <v>0</v>
      </c>
      <c r="BA10" s="13">
        <f>COUNTIF(E10:AI10,"I/I")</f>
        <v>0</v>
      </c>
      <c r="BB10" s="13">
        <f>COUNTIF(E10:AI10,"I")</f>
        <v>0</v>
      </c>
      <c r="BC10" s="13">
        <f>COUNTIF(E10:AI10,"I²")</f>
        <v>0</v>
      </c>
      <c r="BD10" s="13">
        <f>COUNTIF(E10:AI10,"M4")</f>
        <v>0</v>
      </c>
      <c r="BE10" s="13">
        <f>COUNTIF(E10:AI10,"T6")</f>
        <v>0</v>
      </c>
      <c r="BF10" s="13">
        <f>COUNTIF(E10:AI10,"M/SN")</f>
        <v>0</v>
      </c>
      <c r="BG10" s="13">
        <f>COUNTIF(E10:AI10,"T/SN")</f>
        <v>0</v>
      </c>
      <c r="BH10" s="13">
        <f>COUNTIF(E10:AI10,"T/I")</f>
        <v>0</v>
      </c>
      <c r="BI10" s="13">
        <f>COUNTIF(E10:AI10,"P/i")</f>
        <v>0</v>
      </c>
      <c r="BJ10" s="13">
        <f>COUNTIF(E10:AI10,"m/i")</f>
        <v>0</v>
      </c>
      <c r="BK10" s="13">
        <f t="shared" si="0"/>
        <v>0</v>
      </c>
      <c r="BL10" s="13">
        <f>COUNTIF(E10:AI10,"I2/SN")</f>
        <v>0</v>
      </c>
      <c r="BM10" s="13">
        <f>COUNTIF(E10:AI10,"M5")</f>
        <v>0</v>
      </c>
      <c r="BN10" s="13">
        <f t="shared" si="1"/>
        <v>0</v>
      </c>
      <c r="BO10" s="13">
        <f t="shared" si="2"/>
        <v>0</v>
      </c>
      <c r="BP10" s="13">
        <f>COUNTIF(E10:AI10,"P2")</f>
        <v>0</v>
      </c>
      <c r="BQ10" s="13">
        <f>COUNTIF(E10:AI10,"I2/N")</f>
        <v>0</v>
      </c>
      <c r="BR10" s="13">
        <f>COUNTIF(E10:AI10,"N/M")</f>
        <v>0</v>
      </c>
      <c r="BS10" s="13">
        <f>COUNTIF(E10:AI10,"I/M")</f>
        <v>0</v>
      </c>
      <c r="BT10" s="13">
        <f t="shared" si="3"/>
        <v>0</v>
      </c>
      <c r="BU10" s="15">
        <f t="shared" si="4"/>
        <v>120</v>
      </c>
    </row>
    <row r="11" spans="1:98" s="7" customFormat="1" ht="26.25" customHeight="1">
      <c r="A11" s="83" t="s">
        <v>0</v>
      </c>
      <c r="B11" s="70" t="s">
        <v>1</v>
      </c>
      <c r="C11" s="74" t="s">
        <v>2</v>
      </c>
      <c r="D11" s="83" t="s">
        <v>3</v>
      </c>
      <c r="E11" s="71">
        <v>1</v>
      </c>
      <c r="F11" s="71">
        <v>2</v>
      </c>
      <c r="G11" s="71">
        <v>3</v>
      </c>
      <c r="H11" s="71">
        <v>4</v>
      </c>
      <c r="I11" s="71">
        <v>5</v>
      </c>
      <c r="J11" s="71">
        <v>6</v>
      </c>
      <c r="K11" s="71">
        <v>7</v>
      </c>
      <c r="L11" s="71">
        <v>8</v>
      </c>
      <c r="M11" s="71">
        <v>9</v>
      </c>
      <c r="N11" s="71">
        <v>10</v>
      </c>
      <c r="O11" s="71">
        <v>11</v>
      </c>
      <c r="P11" s="71">
        <v>12</v>
      </c>
      <c r="Q11" s="71">
        <v>13</v>
      </c>
      <c r="R11" s="71">
        <v>14</v>
      </c>
      <c r="S11" s="71">
        <v>15</v>
      </c>
      <c r="T11" s="71">
        <v>16</v>
      </c>
      <c r="U11" s="71">
        <v>17</v>
      </c>
      <c r="V11" s="71">
        <v>18</v>
      </c>
      <c r="W11" s="71">
        <v>19</v>
      </c>
      <c r="X11" s="71">
        <v>20</v>
      </c>
      <c r="Y11" s="71">
        <v>21</v>
      </c>
      <c r="Z11" s="71">
        <v>22</v>
      </c>
      <c r="AA11" s="71">
        <v>23</v>
      </c>
      <c r="AB11" s="71">
        <v>24</v>
      </c>
      <c r="AC11" s="71">
        <v>25</v>
      </c>
      <c r="AD11" s="71">
        <v>26</v>
      </c>
      <c r="AE11" s="71">
        <v>27</v>
      </c>
      <c r="AF11" s="71">
        <v>28</v>
      </c>
      <c r="AG11" s="71">
        <v>29</v>
      </c>
      <c r="AH11" s="71">
        <v>30</v>
      </c>
      <c r="AI11" s="71">
        <v>31</v>
      </c>
      <c r="AJ11" s="82" t="s">
        <v>4</v>
      </c>
      <c r="AK11" s="82" t="s">
        <v>5</v>
      </c>
      <c r="AL11" s="82" t="s">
        <v>6</v>
      </c>
      <c r="AM11" s="6"/>
      <c r="AN11" s="75"/>
      <c r="AO11" s="75"/>
      <c r="AP11" s="75"/>
      <c r="AQ11" s="75"/>
      <c r="AR11" s="75"/>
      <c r="AS11" s="75"/>
      <c r="AT11" s="75"/>
      <c r="AU11" s="80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5"/>
      <c r="BV11" s="26"/>
    </row>
    <row r="12" spans="1:98" s="7" customFormat="1" ht="26.25" customHeight="1">
      <c r="A12" s="83"/>
      <c r="B12" s="70" t="s">
        <v>7</v>
      </c>
      <c r="C12" s="74" t="s">
        <v>8</v>
      </c>
      <c r="D12" s="83"/>
      <c r="E12" s="71" t="s">
        <v>9</v>
      </c>
      <c r="F12" s="71" t="s">
        <v>10</v>
      </c>
      <c r="G12" s="71" t="s">
        <v>11</v>
      </c>
      <c r="H12" s="71" t="s">
        <v>12</v>
      </c>
      <c r="I12" s="71" t="s">
        <v>13</v>
      </c>
      <c r="J12" s="71" t="s">
        <v>14</v>
      </c>
      <c r="K12" s="71" t="s">
        <v>15</v>
      </c>
      <c r="L12" s="71" t="s">
        <v>9</v>
      </c>
      <c r="M12" s="71" t="s">
        <v>10</v>
      </c>
      <c r="N12" s="71" t="s">
        <v>11</v>
      </c>
      <c r="O12" s="71" t="s">
        <v>12</v>
      </c>
      <c r="P12" s="71" t="s">
        <v>13</v>
      </c>
      <c r="Q12" s="71" t="s">
        <v>14</v>
      </c>
      <c r="R12" s="71" t="s">
        <v>15</v>
      </c>
      <c r="S12" s="71" t="s">
        <v>9</v>
      </c>
      <c r="T12" s="71" t="s">
        <v>10</v>
      </c>
      <c r="U12" s="71" t="s">
        <v>11</v>
      </c>
      <c r="V12" s="71" t="s">
        <v>12</v>
      </c>
      <c r="W12" s="71" t="s">
        <v>13</v>
      </c>
      <c r="X12" s="71" t="s">
        <v>14</v>
      </c>
      <c r="Y12" s="71" t="s">
        <v>15</v>
      </c>
      <c r="Z12" s="71" t="s">
        <v>9</v>
      </c>
      <c r="AA12" s="71" t="s">
        <v>10</v>
      </c>
      <c r="AB12" s="71" t="s">
        <v>11</v>
      </c>
      <c r="AC12" s="71" t="s">
        <v>12</v>
      </c>
      <c r="AD12" s="71" t="s">
        <v>13</v>
      </c>
      <c r="AE12" s="71" t="s">
        <v>14</v>
      </c>
      <c r="AF12" s="71" t="s">
        <v>15</v>
      </c>
      <c r="AG12" s="71" t="s">
        <v>9</v>
      </c>
      <c r="AH12" s="71" t="s">
        <v>10</v>
      </c>
      <c r="AI12" s="71" t="s">
        <v>11</v>
      </c>
      <c r="AJ12" s="82"/>
      <c r="AK12" s="82"/>
      <c r="AL12" s="82"/>
      <c r="AM12" s="6"/>
      <c r="AN12" s="75"/>
      <c r="AO12" s="75"/>
      <c r="AP12" s="75"/>
      <c r="AQ12" s="75"/>
      <c r="AR12" s="75"/>
      <c r="AS12" s="75"/>
      <c r="AT12" s="75"/>
      <c r="AU12" s="80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5"/>
      <c r="BV12" s="26"/>
    </row>
    <row r="13" spans="1:98" s="7" customFormat="1" ht="26.25" customHeight="1">
      <c r="A13" s="65" t="s">
        <v>40</v>
      </c>
      <c r="B13" s="64" t="s">
        <v>41</v>
      </c>
      <c r="C13" s="63">
        <v>89780</v>
      </c>
      <c r="D13" s="9" t="s">
        <v>38</v>
      </c>
      <c r="E13" s="32"/>
      <c r="F13" s="31" t="s">
        <v>18</v>
      </c>
      <c r="G13" s="31" t="s">
        <v>114</v>
      </c>
      <c r="H13" s="31" t="s">
        <v>114</v>
      </c>
      <c r="I13" s="31"/>
      <c r="J13" s="31"/>
      <c r="K13" s="32"/>
      <c r="L13" s="32" t="s">
        <v>18</v>
      </c>
      <c r="M13" s="33"/>
      <c r="N13" s="31"/>
      <c r="O13" s="31" t="s">
        <v>18</v>
      </c>
      <c r="P13" s="32"/>
      <c r="Q13" s="32"/>
      <c r="R13" s="32" t="s">
        <v>18</v>
      </c>
      <c r="S13" s="32"/>
      <c r="T13" s="31"/>
      <c r="U13" s="31" t="s">
        <v>18</v>
      </c>
      <c r="V13" s="31"/>
      <c r="W13" s="31"/>
      <c r="X13" s="31"/>
      <c r="Y13" s="32"/>
      <c r="Z13" s="32"/>
      <c r="AA13" s="31"/>
      <c r="AB13" s="31" t="s">
        <v>18</v>
      </c>
      <c r="AC13" s="31"/>
      <c r="AD13" s="31" t="s">
        <v>16</v>
      </c>
      <c r="AE13" s="31"/>
      <c r="AF13" s="32"/>
      <c r="AG13" s="32" t="s">
        <v>18</v>
      </c>
      <c r="AH13" s="28" t="s">
        <v>18</v>
      </c>
      <c r="AI13" s="28"/>
      <c r="AJ13" s="11">
        <f>AN13</f>
        <v>120</v>
      </c>
      <c r="AK13" s="11">
        <f>AJ13+AL13</f>
        <v>118</v>
      </c>
      <c r="AL13" s="11">
        <f>AO13</f>
        <v>-2</v>
      </c>
      <c r="AM13" s="21" t="s">
        <v>35</v>
      </c>
      <c r="AN13" s="77">
        <f>$AN$2-BT13</f>
        <v>120</v>
      </c>
      <c r="AO13" s="77">
        <f>(BU13-AN13)</f>
        <v>-2</v>
      </c>
      <c r="AP13" s="76"/>
      <c r="AQ13" s="12"/>
      <c r="AR13" s="12"/>
      <c r="AS13" s="12"/>
      <c r="AT13" s="12"/>
      <c r="AU13" s="12"/>
      <c r="AV13" s="13">
        <f>COUNTIF(E13:AI13,"M")</f>
        <v>1</v>
      </c>
      <c r="AW13" s="13">
        <f>COUNTIF(E13:AI13,"T")</f>
        <v>0</v>
      </c>
      <c r="AX13" s="13">
        <f>COUNTIF(E13:AI13,"P")</f>
        <v>8</v>
      </c>
      <c r="AY13" s="13">
        <f>COUNTIF(E13:AI13,"SN")</f>
        <v>0</v>
      </c>
      <c r="AZ13" s="13">
        <f>COUNTIF(E13:AI13,"M/T")</f>
        <v>0</v>
      </c>
      <c r="BA13" s="13">
        <f>COUNTIF(E13:AI13,"I/I")</f>
        <v>0</v>
      </c>
      <c r="BB13" s="13">
        <f>COUNTIF(E13:AI13,"I")</f>
        <v>0</v>
      </c>
      <c r="BC13" s="13">
        <f>COUNTIF(E13:AI13,"I²")</f>
        <v>0</v>
      </c>
      <c r="BD13" s="13">
        <f>COUNTIF(E13:AI13,"M4")</f>
        <v>0</v>
      </c>
      <c r="BE13" s="13">
        <f>COUNTIF(E13:AI13,"T6")</f>
        <v>0</v>
      </c>
      <c r="BF13" s="13">
        <f>COUNTIF(E13:AI13,"M/SN")</f>
        <v>0</v>
      </c>
      <c r="BG13" s="13">
        <f>COUNTIF(E13:AI13,"T/SN")</f>
        <v>0</v>
      </c>
      <c r="BH13" s="13">
        <f>COUNTIF(E13:AI13,"T/I")</f>
        <v>0</v>
      </c>
      <c r="BI13" s="13">
        <f>COUNTIF(E13:AI13,"P/i")</f>
        <v>0</v>
      </c>
      <c r="BJ13" s="13">
        <f>COUNTIF(E13:AI13,"m/i")</f>
        <v>0</v>
      </c>
      <c r="BK13" s="13">
        <f t="shared" si="0"/>
        <v>2</v>
      </c>
      <c r="BL13" s="13">
        <f>COUNTIF(E13:AI13,"I2/SN")</f>
        <v>0</v>
      </c>
      <c r="BM13" s="13">
        <f>COUNTIF(E13:AI13,"M5")</f>
        <v>0</v>
      </c>
      <c r="BN13" s="13">
        <f t="shared" si="1"/>
        <v>0</v>
      </c>
      <c r="BO13" s="13">
        <f t="shared" si="2"/>
        <v>0</v>
      </c>
      <c r="BP13" s="13">
        <f>COUNTIF(E13:AI13,"P2")</f>
        <v>0</v>
      </c>
      <c r="BQ13" s="13">
        <f>COUNTIF(E13:AI13,"I2/N")</f>
        <v>0</v>
      </c>
      <c r="BR13" s="13">
        <f>COUNTIF(E13:AI13,"N/M")</f>
        <v>0</v>
      </c>
      <c r="BS13" s="13">
        <f>COUNTIF(E13:AI13,"I/M")</f>
        <v>0</v>
      </c>
      <c r="BT13" s="13">
        <f t="shared" si="3"/>
        <v>0</v>
      </c>
      <c r="BU13" s="15">
        <f t="shared" si="4"/>
        <v>118</v>
      </c>
    </row>
    <row r="14" spans="1:98" s="7" customFormat="1" ht="26.25" customHeight="1">
      <c r="A14" s="65" t="s">
        <v>42</v>
      </c>
      <c r="B14" s="64" t="s">
        <v>43</v>
      </c>
      <c r="C14" s="67">
        <v>118784</v>
      </c>
      <c r="D14" s="9" t="s">
        <v>38</v>
      </c>
      <c r="E14" s="32"/>
      <c r="F14" s="31"/>
      <c r="G14" s="31" t="s">
        <v>18</v>
      </c>
      <c r="H14" s="31"/>
      <c r="I14" s="31" t="s">
        <v>18</v>
      </c>
      <c r="J14" s="31"/>
      <c r="K14" s="32"/>
      <c r="L14" s="32" t="s">
        <v>18</v>
      </c>
      <c r="M14" s="31"/>
      <c r="N14" s="31" t="s">
        <v>114</v>
      </c>
      <c r="O14" s="31" t="s">
        <v>114</v>
      </c>
      <c r="P14" s="32"/>
      <c r="Q14" s="32"/>
      <c r="R14" s="32" t="s">
        <v>18</v>
      </c>
      <c r="S14" s="32"/>
      <c r="T14" s="31"/>
      <c r="U14" s="31" t="s">
        <v>18</v>
      </c>
      <c r="V14" s="31"/>
      <c r="W14" s="31"/>
      <c r="X14" s="31" t="s">
        <v>16</v>
      </c>
      <c r="Y14" s="32"/>
      <c r="Z14" s="32"/>
      <c r="AA14" s="31" t="s">
        <v>18</v>
      </c>
      <c r="AB14" s="31"/>
      <c r="AC14" s="31"/>
      <c r="AD14" s="31" t="s">
        <v>18</v>
      </c>
      <c r="AE14" s="31"/>
      <c r="AF14" s="32"/>
      <c r="AG14" s="32" t="s">
        <v>18</v>
      </c>
      <c r="AH14" s="31"/>
      <c r="AI14" s="31"/>
      <c r="AJ14" s="11">
        <f>AN14</f>
        <v>120</v>
      </c>
      <c r="AK14" s="11">
        <f>AJ14+AL14</f>
        <v>118</v>
      </c>
      <c r="AL14" s="11">
        <f>AO14</f>
        <v>-2</v>
      </c>
      <c r="AM14" s="21" t="s">
        <v>35</v>
      </c>
      <c r="AN14" s="77">
        <f>$AN$2-BT14</f>
        <v>120</v>
      </c>
      <c r="AO14" s="77">
        <f>(BU14-AN14)</f>
        <v>-2</v>
      </c>
      <c r="AP14" s="76"/>
      <c r="AQ14" s="12"/>
      <c r="AR14" s="12"/>
      <c r="AS14" s="12"/>
      <c r="AT14" s="12"/>
      <c r="AU14" s="12"/>
      <c r="AV14" s="13">
        <f>COUNTIF(E14:AI14,"M")</f>
        <v>1</v>
      </c>
      <c r="AW14" s="13">
        <f>COUNTIF(E14:AI14,"T")</f>
        <v>0</v>
      </c>
      <c r="AX14" s="13">
        <f>COUNTIF(E14:AI14,"P")</f>
        <v>8</v>
      </c>
      <c r="AY14" s="13">
        <f>COUNTIF(E14:AI14,"SN")</f>
        <v>0</v>
      </c>
      <c r="AZ14" s="13">
        <f>COUNTIF(E14:AI14,"M/T")</f>
        <v>0</v>
      </c>
      <c r="BA14" s="13">
        <f>COUNTIF(E14:AI14,"I/I")</f>
        <v>0</v>
      </c>
      <c r="BB14" s="13">
        <f>COUNTIF(E14:AI14,"I")</f>
        <v>0</v>
      </c>
      <c r="BC14" s="13">
        <f>COUNTIF(E14:AI14,"I²")</f>
        <v>0</v>
      </c>
      <c r="BD14" s="13">
        <f>COUNTIF(E14:AI14,"M4")</f>
        <v>0</v>
      </c>
      <c r="BE14" s="13">
        <f>COUNTIF(E14:AI14,"T6")</f>
        <v>0</v>
      </c>
      <c r="BF14" s="13">
        <f>COUNTIF(E14:AI14,"M/SN")</f>
        <v>0</v>
      </c>
      <c r="BG14" s="13">
        <f>COUNTIF(E14:AI14,"T/SN")</f>
        <v>0</v>
      </c>
      <c r="BH14" s="13">
        <f>COUNTIF(E14:AI14,"T/I")</f>
        <v>0</v>
      </c>
      <c r="BI14" s="13">
        <f>COUNTIF(E14:AI14,"P/i")</f>
        <v>0</v>
      </c>
      <c r="BJ14" s="13">
        <f>COUNTIF(E14:AI14,"m/i")</f>
        <v>0</v>
      </c>
      <c r="BK14" s="13">
        <f t="shared" si="0"/>
        <v>2</v>
      </c>
      <c r="BL14" s="13">
        <f>COUNTIF(E14:AI14,"I2/SN")</f>
        <v>0</v>
      </c>
      <c r="BM14" s="13">
        <f>COUNTIF(E14:AI14,"M5")</f>
        <v>0</v>
      </c>
      <c r="BN14" s="13">
        <f t="shared" si="1"/>
        <v>0</v>
      </c>
      <c r="BO14" s="13">
        <f t="shared" si="2"/>
        <v>0</v>
      </c>
      <c r="BP14" s="13">
        <f>COUNTIF(E14:AI14,"P2")</f>
        <v>0</v>
      </c>
      <c r="BQ14" s="13">
        <f>COUNTIF(E14:AI14,"I2/N")</f>
        <v>0</v>
      </c>
      <c r="BR14" s="13">
        <f>COUNTIF(E14:AI14,"N/M")</f>
        <v>0</v>
      </c>
      <c r="BS14" s="13">
        <f>COUNTIF(E14:AI14,"I/M")</f>
        <v>0</v>
      </c>
      <c r="BT14" s="13">
        <f t="shared" si="3"/>
        <v>0</v>
      </c>
      <c r="BU14" s="15">
        <f t="shared" si="4"/>
        <v>118</v>
      </c>
    </row>
    <row r="15" spans="1:98" s="7" customFormat="1" ht="26.25" customHeight="1">
      <c r="A15" s="83" t="s">
        <v>0</v>
      </c>
      <c r="B15" s="70" t="s">
        <v>1</v>
      </c>
      <c r="C15" s="74" t="s">
        <v>2</v>
      </c>
      <c r="D15" s="83" t="s">
        <v>3</v>
      </c>
      <c r="E15" s="71">
        <v>1</v>
      </c>
      <c r="F15" s="71">
        <v>2</v>
      </c>
      <c r="G15" s="71">
        <v>3</v>
      </c>
      <c r="H15" s="71">
        <v>4</v>
      </c>
      <c r="I15" s="71">
        <v>5</v>
      </c>
      <c r="J15" s="71">
        <v>6</v>
      </c>
      <c r="K15" s="71">
        <v>7</v>
      </c>
      <c r="L15" s="71">
        <v>8</v>
      </c>
      <c r="M15" s="71">
        <v>9</v>
      </c>
      <c r="N15" s="71">
        <v>10</v>
      </c>
      <c r="O15" s="71">
        <v>11</v>
      </c>
      <c r="P15" s="71">
        <v>12</v>
      </c>
      <c r="Q15" s="71">
        <v>13</v>
      </c>
      <c r="R15" s="71">
        <v>14</v>
      </c>
      <c r="S15" s="71">
        <v>15</v>
      </c>
      <c r="T15" s="71">
        <v>16</v>
      </c>
      <c r="U15" s="71">
        <v>17</v>
      </c>
      <c r="V15" s="71">
        <v>18</v>
      </c>
      <c r="W15" s="71">
        <v>19</v>
      </c>
      <c r="X15" s="71">
        <v>20</v>
      </c>
      <c r="Y15" s="71">
        <v>21</v>
      </c>
      <c r="Z15" s="71">
        <v>22</v>
      </c>
      <c r="AA15" s="71">
        <v>23</v>
      </c>
      <c r="AB15" s="71">
        <v>24</v>
      </c>
      <c r="AC15" s="71">
        <v>25</v>
      </c>
      <c r="AD15" s="71">
        <v>26</v>
      </c>
      <c r="AE15" s="71">
        <v>27</v>
      </c>
      <c r="AF15" s="71">
        <v>28</v>
      </c>
      <c r="AG15" s="71">
        <v>29</v>
      </c>
      <c r="AH15" s="71">
        <v>30</v>
      </c>
      <c r="AI15" s="71">
        <v>31</v>
      </c>
      <c r="AJ15" s="82" t="s">
        <v>4</v>
      </c>
      <c r="AK15" s="82" t="s">
        <v>5</v>
      </c>
      <c r="AL15" s="82" t="s">
        <v>6</v>
      </c>
      <c r="AM15" s="6"/>
      <c r="AN15" s="75"/>
      <c r="AO15" s="75"/>
      <c r="AP15" s="75"/>
      <c r="AQ15" s="75"/>
      <c r="AR15" s="75"/>
      <c r="AS15" s="75"/>
      <c r="AT15" s="75"/>
      <c r="AU15" s="80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5"/>
      <c r="BV15" s="26"/>
    </row>
    <row r="16" spans="1:98" s="7" customFormat="1" ht="26.25" customHeight="1">
      <c r="A16" s="83"/>
      <c r="B16" s="70" t="s">
        <v>7</v>
      </c>
      <c r="C16" s="74" t="s">
        <v>8</v>
      </c>
      <c r="D16" s="83"/>
      <c r="E16" s="71" t="s">
        <v>9</v>
      </c>
      <c r="F16" s="71" t="s">
        <v>10</v>
      </c>
      <c r="G16" s="71" t="s">
        <v>11</v>
      </c>
      <c r="H16" s="71" t="s">
        <v>12</v>
      </c>
      <c r="I16" s="71" t="s">
        <v>13</v>
      </c>
      <c r="J16" s="71" t="s">
        <v>14</v>
      </c>
      <c r="K16" s="71" t="s">
        <v>15</v>
      </c>
      <c r="L16" s="71" t="s">
        <v>9</v>
      </c>
      <c r="M16" s="71" t="s">
        <v>10</v>
      </c>
      <c r="N16" s="71" t="s">
        <v>11</v>
      </c>
      <c r="O16" s="71" t="s">
        <v>12</v>
      </c>
      <c r="P16" s="71" t="s">
        <v>13</v>
      </c>
      <c r="Q16" s="71" t="s">
        <v>14</v>
      </c>
      <c r="R16" s="71" t="s">
        <v>15</v>
      </c>
      <c r="S16" s="71" t="s">
        <v>9</v>
      </c>
      <c r="T16" s="71" t="s">
        <v>10</v>
      </c>
      <c r="U16" s="71" t="s">
        <v>11</v>
      </c>
      <c r="V16" s="71" t="s">
        <v>12</v>
      </c>
      <c r="W16" s="71" t="s">
        <v>13</v>
      </c>
      <c r="X16" s="71" t="s">
        <v>14</v>
      </c>
      <c r="Y16" s="71" t="s">
        <v>15</v>
      </c>
      <c r="Z16" s="71" t="s">
        <v>9</v>
      </c>
      <c r="AA16" s="71" t="s">
        <v>10</v>
      </c>
      <c r="AB16" s="71" t="s">
        <v>11</v>
      </c>
      <c r="AC16" s="71" t="s">
        <v>12</v>
      </c>
      <c r="AD16" s="71" t="s">
        <v>13</v>
      </c>
      <c r="AE16" s="71" t="s">
        <v>14</v>
      </c>
      <c r="AF16" s="71" t="s">
        <v>15</v>
      </c>
      <c r="AG16" s="71" t="s">
        <v>9</v>
      </c>
      <c r="AH16" s="71" t="s">
        <v>10</v>
      </c>
      <c r="AI16" s="71" t="s">
        <v>11</v>
      </c>
      <c r="AJ16" s="82"/>
      <c r="AK16" s="82"/>
      <c r="AL16" s="82"/>
      <c r="AM16" s="6"/>
      <c r="AN16" s="75"/>
      <c r="AO16" s="75"/>
      <c r="AP16" s="75"/>
      <c r="AQ16" s="75"/>
      <c r="AR16" s="75"/>
      <c r="AS16" s="75"/>
      <c r="AT16" s="75"/>
      <c r="AU16" s="80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5"/>
      <c r="BV16" s="26"/>
    </row>
    <row r="17" spans="1:75" s="7" customFormat="1" ht="26.25" customHeight="1">
      <c r="A17" s="65" t="s">
        <v>45</v>
      </c>
      <c r="B17" s="68" t="s">
        <v>46</v>
      </c>
      <c r="C17" s="67">
        <v>121416</v>
      </c>
      <c r="D17" s="9" t="s">
        <v>38</v>
      </c>
      <c r="E17" s="86" t="s">
        <v>74</v>
      </c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11">
        <f>AN17</f>
        <v>0</v>
      </c>
      <c r="AK17" s="11">
        <f>AJ17+AL17</f>
        <v>0</v>
      </c>
      <c r="AL17" s="11">
        <f>AO17</f>
        <v>0</v>
      </c>
      <c r="AM17" s="21" t="s">
        <v>35</v>
      </c>
      <c r="AN17" s="77">
        <f>$AN$2-BT17</f>
        <v>0</v>
      </c>
      <c r="AO17" s="77">
        <f>(BU17-AN17)</f>
        <v>0</v>
      </c>
      <c r="AP17" s="76"/>
      <c r="AQ17" s="12"/>
      <c r="AR17" s="12">
        <v>20</v>
      </c>
      <c r="AS17" s="12"/>
      <c r="AT17" s="12"/>
      <c r="AU17" s="12"/>
      <c r="AV17" s="13">
        <f>COUNTIF(E17:AI17,"M")</f>
        <v>0</v>
      </c>
      <c r="AW17" s="13">
        <f>COUNTIF(E17:AI17,"T")</f>
        <v>0</v>
      </c>
      <c r="AX17" s="13">
        <f>COUNTIF(E17:AI17,"P")</f>
        <v>0</v>
      </c>
      <c r="AY17" s="13">
        <f>COUNTIF(E17:AI17,"SN")</f>
        <v>0</v>
      </c>
      <c r="AZ17" s="13">
        <f>COUNTIF(E17:AI17,"M/T")</f>
        <v>0</v>
      </c>
      <c r="BA17" s="13">
        <f>COUNTIF(E17:AI17,"I/I")</f>
        <v>0</v>
      </c>
      <c r="BB17" s="13">
        <f>COUNTIF(E17:AI17,"I")</f>
        <v>0</v>
      </c>
      <c r="BC17" s="13">
        <f>COUNTIF(E17:AI17,"I²")</f>
        <v>0</v>
      </c>
      <c r="BD17" s="13">
        <f>COUNTIF(E17:AI17,"M4")</f>
        <v>0</v>
      </c>
      <c r="BE17" s="13">
        <f>COUNTIF(E17:AI17,"T6")</f>
        <v>0</v>
      </c>
      <c r="BF17" s="13">
        <f>COUNTIF(E17:AI17,"M/SN")</f>
        <v>0</v>
      </c>
      <c r="BG17" s="13">
        <f>COUNTIF(E17:AI17,"T/SN")</f>
        <v>0</v>
      </c>
      <c r="BH17" s="13">
        <f>COUNTIF(E17:AI17,"T/I")</f>
        <v>0</v>
      </c>
      <c r="BI17" s="13">
        <f>COUNTIF(E17:AI17,"P/i")</f>
        <v>0</v>
      </c>
      <c r="BJ17" s="13">
        <f>COUNTIF(E17:AI17,"m/i")</f>
        <v>0</v>
      </c>
      <c r="BK17" s="13">
        <f t="shared" si="0"/>
        <v>0</v>
      </c>
      <c r="BL17" s="13">
        <f>COUNTIF(E17:AI17,"I2/SN")</f>
        <v>0</v>
      </c>
      <c r="BM17" s="13">
        <f>COUNTIF(E17:AI17,"M5")</f>
        <v>0</v>
      </c>
      <c r="BN17" s="13">
        <f t="shared" si="1"/>
        <v>0</v>
      </c>
      <c r="BO17" s="13">
        <f t="shared" si="2"/>
        <v>0</v>
      </c>
      <c r="BP17" s="13">
        <f>COUNTIF(E17:AI17,"P2")</f>
        <v>0</v>
      </c>
      <c r="BQ17" s="13">
        <f>COUNTIF(E17:AI17,"I2/N")</f>
        <v>0</v>
      </c>
      <c r="BR17" s="13">
        <f>COUNTIF(E17:AI17,"N/M")</f>
        <v>0</v>
      </c>
      <c r="BS17" s="13">
        <f>COUNTIF(E17:AI17,"I/M")</f>
        <v>0</v>
      </c>
      <c r="BT17" s="13">
        <f t="shared" si="3"/>
        <v>120</v>
      </c>
      <c r="BU17" s="15">
        <f t="shared" si="4"/>
        <v>0</v>
      </c>
    </row>
    <row r="18" spans="1:75" s="7" customFormat="1" ht="26.25" customHeight="1">
      <c r="A18" s="63" t="s">
        <v>83</v>
      </c>
      <c r="B18" s="64" t="s">
        <v>48</v>
      </c>
      <c r="C18" s="66">
        <v>114437</v>
      </c>
      <c r="D18" s="9" t="s">
        <v>76</v>
      </c>
      <c r="E18" s="32"/>
      <c r="F18" s="31" t="s">
        <v>18</v>
      </c>
      <c r="G18" s="31" t="s">
        <v>88</v>
      </c>
      <c r="H18" s="31"/>
      <c r="I18" s="31" t="s">
        <v>18</v>
      </c>
      <c r="J18" s="31" t="s">
        <v>18</v>
      </c>
      <c r="K18" s="32"/>
      <c r="L18" s="32"/>
      <c r="M18" s="31" t="s">
        <v>18</v>
      </c>
      <c r="N18" s="31"/>
      <c r="O18" s="31" t="s">
        <v>18</v>
      </c>
      <c r="P18" s="32"/>
      <c r="Q18" s="32"/>
      <c r="R18" s="32"/>
      <c r="S18" s="32" t="s">
        <v>18</v>
      </c>
      <c r="T18" s="34" t="s">
        <v>88</v>
      </c>
      <c r="U18" s="31"/>
      <c r="V18" s="31" t="s">
        <v>18</v>
      </c>
      <c r="W18" s="31"/>
      <c r="X18" s="31"/>
      <c r="Y18" s="32" t="s">
        <v>18</v>
      </c>
      <c r="Z18" s="32"/>
      <c r="AA18" s="34" t="s">
        <v>18</v>
      </c>
      <c r="AB18" s="31" t="s">
        <v>18</v>
      </c>
      <c r="AC18" s="31"/>
      <c r="AD18" s="31"/>
      <c r="AE18" s="34" t="s">
        <v>18</v>
      </c>
      <c r="AF18" s="32"/>
      <c r="AG18" s="32"/>
      <c r="AH18" s="34" t="s">
        <v>18</v>
      </c>
      <c r="AI18" s="28"/>
      <c r="AJ18" s="11">
        <f>AN18</f>
        <v>120</v>
      </c>
      <c r="AK18" s="11">
        <f>AJ18+AL18</f>
        <v>168</v>
      </c>
      <c r="AL18" s="11">
        <f>AO18</f>
        <v>48</v>
      </c>
      <c r="AM18" s="36" t="s">
        <v>35</v>
      </c>
      <c r="AN18" s="77">
        <f>$AN$2-BT18</f>
        <v>120</v>
      </c>
      <c r="AO18" s="77">
        <f>(BU18-AN18)</f>
        <v>48</v>
      </c>
      <c r="AP18" s="76"/>
      <c r="AQ18" s="12"/>
      <c r="AR18" s="12"/>
      <c r="AS18" s="12"/>
      <c r="AT18" s="12"/>
      <c r="AU18" s="12"/>
      <c r="AV18" s="13">
        <f>COUNTIF(E18:AI18,"M")</f>
        <v>0</v>
      </c>
      <c r="AW18" s="13">
        <f>COUNTIF(E18:AI18,"T")</f>
        <v>0</v>
      </c>
      <c r="AX18" s="13">
        <f>COUNTIF(E18:AI18,"P")</f>
        <v>12</v>
      </c>
      <c r="AY18" s="13">
        <f>COUNTIF(E18:AI18,"SN")</f>
        <v>0</v>
      </c>
      <c r="AZ18" s="13">
        <f>COUNTIF(E18:AI18,"M/T")</f>
        <v>0</v>
      </c>
      <c r="BA18" s="13">
        <f>COUNTIF(E18:AI18,"I/I")</f>
        <v>0</v>
      </c>
      <c r="BB18" s="13">
        <f>COUNTIF(E18:AI18,"I")</f>
        <v>0</v>
      </c>
      <c r="BC18" s="13">
        <f>COUNTIF(E18:AI18,"I²")</f>
        <v>0</v>
      </c>
      <c r="BD18" s="13">
        <f>COUNTIF(E18:AI18,"M4")</f>
        <v>0</v>
      </c>
      <c r="BE18" s="13">
        <f>COUNTIF(E18:AI18,"T6")</f>
        <v>0</v>
      </c>
      <c r="BF18" s="13">
        <f>COUNTIF(E18:AI18,"M/SN")</f>
        <v>0</v>
      </c>
      <c r="BG18" s="13">
        <f>COUNTIF(E18:AI18,"T/SN")</f>
        <v>0</v>
      </c>
      <c r="BH18" s="13">
        <f>COUNTIF(E18:AI18,"T/I")</f>
        <v>0</v>
      </c>
      <c r="BI18" s="13">
        <f>COUNTIF(E18:AI18,"P/i")</f>
        <v>0</v>
      </c>
      <c r="BJ18" s="13">
        <f>COUNTIF(E18:AI18,"m/i")</f>
        <v>0</v>
      </c>
      <c r="BK18" s="13">
        <f t="shared" si="0"/>
        <v>0</v>
      </c>
      <c r="BL18" s="13">
        <f>COUNTIF(E18:AI18,"I2/SN")</f>
        <v>0</v>
      </c>
      <c r="BM18" s="13">
        <f>COUNTIF(E18:AI18,"M5")</f>
        <v>0</v>
      </c>
      <c r="BN18" s="13">
        <f t="shared" si="1"/>
        <v>0</v>
      </c>
      <c r="BO18" s="13">
        <f t="shared" si="2"/>
        <v>0</v>
      </c>
      <c r="BP18" s="13">
        <f>COUNTIF(E18:AI18,"P2")</f>
        <v>2</v>
      </c>
      <c r="BQ18" s="13">
        <f>COUNTIF(E18:AI18,"I2/N")</f>
        <v>0</v>
      </c>
      <c r="BR18" s="13">
        <f>COUNTIF(E18:AI18,"N/M")</f>
        <v>0</v>
      </c>
      <c r="BS18" s="13">
        <f>COUNTIF(E18:AI18,"I/M")</f>
        <v>0</v>
      </c>
      <c r="BT18" s="13">
        <f t="shared" si="3"/>
        <v>0</v>
      </c>
      <c r="BU18" s="15">
        <f t="shared" si="4"/>
        <v>168</v>
      </c>
    </row>
    <row r="19" spans="1:75" s="7" customFormat="1" ht="26.25" customHeight="1">
      <c r="A19" s="65" t="s">
        <v>36</v>
      </c>
      <c r="B19" s="64" t="s">
        <v>37</v>
      </c>
      <c r="C19" s="66">
        <v>105875</v>
      </c>
      <c r="D19" s="9" t="s">
        <v>75</v>
      </c>
      <c r="E19" s="32"/>
      <c r="F19" s="31"/>
      <c r="G19" s="31" t="s">
        <v>114</v>
      </c>
      <c r="H19" s="31" t="s">
        <v>114</v>
      </c>
      <c r="I19" s="31" t="s">
        <v>88</v>
      </c>
      <c r="J19" s="31" t="s">
        <v>88</v>
      </c>
      <c r="K19" s="32"/>
      <c r="L19" s="32"/>
      <c r="M19" s="31" t="s">
        <v>88</v>
      </c>
      <c r="N19" s="31" t="s">
        <v>88</v>
      </c>
      <c r="O19" s="31" t="s">
        <v>88</v>
      </c>
      <c r="P19" s="32"/>
      <c r="Q19" s="32"/>
      <c r="R19" s="32"/>
      <c r="S19" s="32"/>
      <c r="T19" s="31"/>
      <c r="U19" s="31" t="s">
        <v>88</v>
      </c>
      <c r="V19" s="31"/>
      <c r="W19" s="31"/>
      <c r="X19" s="31" t="s">
        <v>88</v>
      </c>
      <c r="Y19" s="32"/>
      <c r="Z19" s="32"/>
      <c r="AA19" s="31" t="s">
        <v>88</v>
      </c>
      <c r="AB19" s="31"/>
      <c r="AC19" s="31" t="s">
        <v>88</v>
      </c>
      <c r="AD19" s="31"/>
      <c r="AE19" s="31"/>
      <c r="AF19" s="32"/>
      <c r="AG19" s="32"/>
      <c r="AH19" s="31"/>
      <c r="AI19" s="31"/>
      <c r="AJ19" s="11">
        <f>AN19</f>
        <v>120</v>
      </c>
      <c r="AK19" s="11">
        <f>AJ19+AL19</f>
        <v>124</v>
      </c>
      <c r="AL19" s="11">
        <f>AO19</f>
        <v>4</v>
      </c>
      <c r="AM19" s="36" t="s">
        <v>35</v>
      </c>
      <c r="AN19" s="77">
        <f>$AN$2-BT19</f>
        <v>120</v>
      </c>
      <c r="AO19" s="77">
        <f>(BU19-AN19)</f>
        <v>4</v>
      </c>
      <c r="AP19" s="76"/>
      <c r="AQ19" s="12"/>
      <c r="AR19" s="12"/>
      <c r="AS19" s="12"/>
      <c r="AT19" s="12"/>
      <c r="AU19" s="12"/>
      <c r="AV19" s="13">
        <f>COUNTIF(E19:AI19,"M")</f>
        <v>0</v>
      </c>
      <c r="AW19" s="13">
        <f>COUNTIF(E19:AI19,"T")</f>
        <v>0</v>
      </c>
      <c r="AX19" s="13">
        <f>COUNTIF(E19:AI19,"P")</f>
        <v>0</v>
      </c>
      <c r="AY19" s="13">
        <f>COUNTIF(E19:AI19,"SN")</f>
        <v>0</v>
      </c>
      <c r="AZ19" s="13">
        <f>COUNTIF(E19:AI19,"M/T")</f>
        <v>0</v>
      </c>
      <c r="BA19" s="13">
        <f>COUNTIF(E19:AI19,"I/I")</f>
        <v>0</v>
      </c>
      <c r="BB19" s="13">
        <f>COUNTIF(E19:AI19,"I")</f>
        <v>0</v>
      </c>
      <c r="BC19" s="13">
        <f>COUNTIF(E19:AI19,"I²")</f>
        <v>0</v>
      </c>
      <c r="BD19" s="13">
        <f>COUNTIF(E19:AI19,"M4")</f>
        <v>0</v>
      </c>
      <c r="BE19" s="13">
        <f>COUNTIF(E19:AI19,"T6")</f>
        <v>0</v>
      </c>
      <c r="BF19" s="13">
        <f>COUNTIF(E19:AI19,"M/SN")</f>
        <v>0</v>
      </c>
      <c r="BG19" s="13">
        <f>COUNTIF(E19:AI19,"T/SN")</f>
        <v>0</v>
      </c>
      <c r="BH19" s="13">
        <f>COUNTIF(E19:AI19,"T/I")</f>
        <v>0</v>
      </c>
      <c r="BI19" s="13">
        <f>COUNTIF(E19:AI19,"P/i")</f>
        <v>0</v>
      </c>
      <c r="BJ19" s="13">
        <f>COUNTIF(E19:AI19,"m/i")</f>
        <v>0</v>
      </c>
      <c r="BK19" s="13">
        <f t="shared" si="0"/>
        <v>2</v>
      </c>
      <c r="BL19" s="13">
        <f>COUNTIF(E19:AI19,"I2/SN")</f>
        <v>0</v>
      </c>
      <c r="BM19" s="13">
        <f>COUNTIF(E19:AI19,"M5")</f>
        <v>0</v>
      </c>
      <c r="BN19" s="13">
        <f t="shared" si="1"/>
        <v>0</v>
      </c>
      <c r="BO19" s="13">
        <f t="shared" si="2"/>
        <v>0</v>
      </c>
      <c r="BP19" s="13">
        <f>COUNTIF(E19:AI19,"P2")</f>
        <v>9</v>
      </c>
      <c r="BQ19" s="13">
        <f>COUNTIF(E19:AI19,"I2/N")</f>
        <v>0</v>
      </c>
      <c r="BR19" s="13">
        <f>COUNTIF(E19:AI19,"N/M")</f>
        <v>0</v>
      </c>
      <c r="BS19" s="13">
        <f>COUNTIF(E19:AI19,"I/M")</f>
        <v>0</v>
      </c>
      <c r="BT19" s="13">
        <f t="shared" si="3"/>
        <v>0</v>
      </c>
      <c r="BU19" s="15">
        <f t="shared" si="4"/>
        <v>124</v>
      </c>
    </row>
    <row r="20" spans="1:75" s="7" customFormat="1" ht="26.25" customHeight="1">
      <c r="A20" s="83" t="s">
        <v>0</v>
      </c>
      <c r="B20" s="70" t="s">
        <v>1</v>
      </c>
      <c r="C20" s="74" t="s">
        <v>2</v>
      </c>
      <c r="D20" s="83" t="s">
        <v>3</v>
      </c>
      <c r="E20" s="71">
        <v>1</v>
      </c>
      <c r="F20" s="71">
        <v>2</v>
      </c>
      <c r="G20" s="71">
        <v>3</v>
      </c>
      <c r="H20" s="71">
        <v>4</v>
      </c>
      <c r="I20" s="71">
        <v>5</v>
      </c>
      <c r="J20" s="71">
        <v>6</v>
      </c>
      <c r="K20" s="71">
        <v>7</v>
      </c>
      <c r="L20" s="71">
        <v>8</v>
      </c>
      <c r="M20" s="71">
        <v>9</v>
      </c>
      <c r="N20" s="71">
        <v>10</v>
      </c>
      <c r="O20" s="71">
        <v>11</v>
      </c>
      <c r="P20" s="71">
        <v>12</v>
      </c>
      <c r="Q20" s="71">
        <v>13</v>
      </c>
      <c r="R20" s="71">
        <v>14</v>
      </c>
      <c r="S20" s="71">
        <v>15</v>
      </c>
      <c r="T20" s="71">
        <v>16</v>
      </c>
      <c r="U20" s="71">
        <v>17</v>
      </c>
      <c r="V20" s="71">
        <v>18</v>
      </c>
      <c r="W20" s="71">
        <v>19</v>
      </c>
      <c r="X20" s="71">
        <v>20</v>
      </c>
      <c r="Y20" s="71">
        <v>21</v>
      </c>
      <c r="Z20" s="71">
        <v>22</v>
      </c>
      <c r="AA20" s="71">
        <v>23</v>
      </c>
      <c r="AB20" s="71">
        <v>24</v>
      </c>
      <c r="AC20" s="71">
        <v>25</v>
      </c>
      <c r="AD20" s="71">
        <v>26</v>
      </c>
      <c r="AE20" s="71">
        <v>27</v>
      </c>
      <c r="AF20" s="71">
        <v>28</v>
      </c>
      <c r="AG20" s="71">
        <v>29</v>
      </c>
      <c r="AH20" s="71">
        <v>30</v>
      </c>
      <c r="AI20" s="71">
        <v>31</v>
      </c>
      <c r="AJ20" s="82" t="s">
        <v>4</v>
      </c>
      <c r="AK20" s="82" t="s">
        <v>5</v>
      </c>
      <c r="AL20" s="82" t="s">
        <v>6</v>
      </c>
      <c r="AM20" s="36"/>
      <c r="AN20" s="75"/>
      <c r="AO20" s="75"/>
      <c r="AP20" s="75"/>
      <c r="AQ20" s="75"/>
      <c r="AR20" s="75"/>
      <c r="AS20" s="75"/>
      <c r="AT20" s="75"/>
      <c r="AU20" s="80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5"/>
      <c r="BV20" s="26"/>
      <c r="BW20" s="16"/>
    </row>
    <row r="21" spans="1:75" s="7" customFormat="1" ht="26.25" customHeight="1">
      <c r="A21" s="83"/>
      <c r="B21" s="70" t="s">
        <v>7</v>
      </c>
      <c r="C21" s="74" t="s">
        <v>8</v>
      </c>
      <c r="D21" s="83"/>
      <c r="E21" s="71" t="s">
        <v>9</v>
      </c>
      <c r="F21" s="71" t="s">
        <v>10</v>
      </c>
      <c r="G21" s="71" t="s">
        <v>11</v>
      </c>
      <c r="H21" s="71" t="s">
        <v>12</v>
      </c>
      <c r="I21" s="71" t="s">
        <v>13</v>
      </c>
      <c r="J21" s="71" t="s">
        <v>14</v>
      </c>
      <c r="K21" s="71" t="s">
        <v>15</v>
      </c>
      <c r="L21" s="71" t="s">
        <v>9</v>
      </c>
      <c r="M21" s="71" t="s">
        <v>10</v>
      </c>
      <c r="N21" s="71" t="s">
        <v>11</v>
      </c>
      <c r="O21" s="71" t="s">
        <v>12</v>
      </c>
      <c r="P21" s="71" t="s">
        <v>13</v>
      </c>
      <c r="Q21" s="71" t="s">
        <v>14</v>
      </c>
      <c r="R21" s="71" t="s">
        <v>15</v>
      </c>
      <c r="S21" s="71" t="s">
        <v>9</v>
      </c>
      <c r="T21" s="71" t="s">
        <v>10</v>
      </c>
      <c r="U21" s="71" t="s">
        <v>11</v>
      </c>
      <c r="V21" s="71" t="s">
        <v>12</v>
      </c>
      <c r="W21" s="71" t="s">
        <v>13</v>
      </c>
      <c r="X21" s="71" t="s">
        <v>14</v>
      </c>
      <c r="Y21" s="71" t="s">
        <v>15</v>
      </c>
      <c r="Z21" s="71" t="s">
        <v>9</v>
      </c>
      <c r="AA21" s="71" t="s">
        <v>10</v>
      </c>
      <c r="AB21" s="71" t="s">
        <v>11</v>
      </c>
      <c r="AC21" s="71" t="s">
        <v>12</v>
      </c>
      <c r="AD21" s="71" t="s">
        <v>13</v>
      </c>
      <c r="AE21" s="71" t="s">
        <v>14</v>
      </c>
      <c r="AF21" s="71" t="s">
        <v>15</v>
      </c>
      <c r="AG21" s="71" t="s">
        <v>9</v>
      </c>
      <c r="AH21" s="71" t="s">
        <v>10</v>
      </c>
      <c r="AI21" s="71" t="s">
        <v>11</v>
      </c>
      <c r="AJ21" s="82"/>
      <c r="AK21" s="82"/>
      <c r="AL21" s="82"/>
      <c r="AM21" s="36"/>
      <c r="AN21" s="75"/>
      <c r="AO21" s="75"/>
      <c r="AP21" s="75"/>
      <c r="AQ21" s="75"/>
      <c r="AR21" s="75"/>
      <c r="AS21" s="75"/>
      <c r="AT21" s="75"/>
      <c r="AU21" s="80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5"/>
      <c r="BV21" s="26"/>
      <c r="BW21" s="16"/>
    </row>
    <row r="22" spans="1:75" s="7" customFormat="1" ht="26.25" customHeight="1">
      <c r="A22" s="65" t="s">
        <v>52</v>
      </c>
      <c r="B22" s="64" t="s">
        <v>79</v>
      </c>
      <c r="C22" s="69">
        <v>105875</v>
      </c>
      <c r="D22" s="9" t="s">
        <v>51</v>
      </c>
      <c r="E22" s="32" t="s">
        <v>23</v>
      </c>
      <c r="F22" s="31"/>
      <c r="G22" s="31"/>
      <c r="H22" s="31" t="s">
        <v>23</v>
      </c>
      <c r="I22" s="31"/>
      <c r="J22" s="31"/>
      <c r="K22" s="32" t="s">
        <v>23</v>
      </c>
      <c r="L22" s="32"/>
      <c r="M22" s="33"/>
      <c r="N22" s="33" t="s">
        <v>27</v>
      </c>
      <c r="O22" s="31"/>
      <c r="P22" s="32"/>
      <c r="Q22" s="30" t="s">
        <v>27</v>
      </c>
      <c r="R22" s="32"/>
      <c r="S22" s="32"/>
      <c r="T22" s="33" t="s">
        <v>27</v>
      </c>
      <c r="U22" s="31"/>
      <c r="V22" s="31"/>
      <c r="W22" s="33" t="s">
        <v>27</v>
      </c>
      <c r="X22" s="31"/>
      <c r="Y22" s="32"/>
      <c r="Z22" s="30" t="s">
        <v>27</v>
      </c>
      <c r="AA22" s="31"/>
      <c r="AB22" s="31"/>
      <c r="AC22" s="33" t="s">
        <v>27</v>
      </c>
      <c r="AD22" s="31"/>
      <c r="AE22" s="31"/>
      <c r="AF22" s="30"/>
      <c r="AG22" s="32"/>
      <c r="AH22" s="28"/>
      <c r="AI22" s="33" t="s">
        <v>27</v>
      </c>
      <c r="AJ22" s="11">
        <f>AN22</f>
        <v>36</v>
      </c>
      <c r="AK22" s="11">
        <f>AJ22+AL22</f>
        <v>36</v>
      </c>
      <c r="AL22" s="11">
        <f>AO22</f>
        <v>0</v>
      </c>
      <c r="AM22" s="36" t="s">
        <v>35</v>
      </c>
      <c r="AN22" s="77">
        <f>$AN$2-BT22</f>
        <v>36</v>
      </c>
      <c r="AO22" s="77">
        <f>(BU22-AN22)</f>
        <v>0</v>
      </c>
      <c r="AP22" s="76"/>
      <c r="AQ22" s="12"/>
      <c r="AR22" s="12"/>
      <c r="AS22" s="12"/>
      <c r="AT22" s="12">
        <v>14</v>
      </c>
      <c r="AU22" s="12"/>
      <c r="AV22" s="13">
        <f>COUNTIF(E22:AI22,"M")</f>
        <v>0</v>
      </c>
      <c r="AW22" s="13">
        <f>COUNTIF(E22:AI22,"T")</f>
        <v>0</v>
      </c>
      <c r="AX22" s="13">
        <f>COUNTIF(E22:AI22,"P")</f>
        <v>0</v>
      </c>
      <c r="AY22" s="13">
        <f>COUNTIF(E22:AI22,"SN")</f>
        <v>3</v>
      </c>
      <c r="AZ22" s="13">
        <f>COUNTIF(E22:AI22,"M/T")</f>
        <v>0</v>
      </c>
      <c r="BA22" s="13">
        <f>COUNTIF(E22:AI22,"I/I")</f>
        <v>0</v>
      </c>
      <c r="BB22" s="13">
        <f>COUNTIF(E22:AI22,"I")</f>
        <v>0</v>
      </c>
      <c r="BC22" s="13">
        <f>COUNTIF(E22:AI22,"I²")</f>
        <v>0</v>
      </c>
      <c r="BD22" s="13">
        <f>COUNTIF(E22:AI22,"M4")</f>
        <v>0</v>
      </c>
      <c r="BE22" s="13">
        <f>COUNTIF(E22:AI22,"T6")</f>
        <v>0</v>
      </c>
      <c r="BF22" s="13">
        <f>COUNTIF(E22:AI22,"M/SN")</f>
        <v>0</v>
      </c>
      <c r="BG22" s="13">
        <f>COUNTIF(E22:AI22,"T/SN")</f>
        <v>0</v>
      </c>
      <c r="BH22" s="13">
        <f>COUNTIF(E22:AI22,"T/I")</f>
        <v>0</v>
      </c>
      <c r="BI22" s="13">
        <f>COUNTIF(E22:AI22,"P/i")</f>
        <v>0</v>
      </c>
      <c r="BJ22" s="13">
        <f>COUNTIF(E22:AI22,"m/i")</f>
        <v>0</v>
      </c>
      <c r="BK22" s="13">
        <f t="shared" si="0"/>
        <v>0</v>
      </c>
      <c r="BL22" s="13">
        <f>COUNTIF(E22:AI22,"I2/SN")</f>
        <v>0</v>
      </c>
      <c r="BM22" s="13">
        <f>COUNTIF(E22:AI22,"M5")</f>
        <v>0</v>
      </c>
      <c r="BN22" s="13">
        <f t="shared" si="1"/>
        <v>0</v>
      </c>
      <c r="BO22" s="13">
        <f t="shared" si="2"/>
        <v>0</v>
      </c>
      <c r="BP22" s="13">
        <f>COUNTIF(E22:AI22,"P2")</f>
        <v>0</v>
      </c>
      <c r="BQ22" s="13">
        <f>COUNTIF(E22:AI22,"I2/N")</f>
        <v>0</v>
      </c>
      <c r="BR22" s="13">
        <f>COUNTIF(E22:AI22,"N/M")</f>
        <v>0</v>
      </c>
      <c r="BS22" s="13">
        <f>COUNTIF(E22:AI22,"I/M")</f>
        <v>0</v>
      </c>
      <c r="BT22" s="13">
        <f t="shared" si="3"/>
        <v>84</v>
      </c>
      <c r="BU22" s="15">
        <f t="shared" si="4"/>
        <v>36</v>
      </c>
    </row>
    <row r="23" spans="1:75" s="7" customFormat="1" ht="26.25" customHeight="1">
      <c r="A23" s="63" t="s">
        <v>84</v>
      </c>
      <c r="B23" s="64" t="s">
        <v>77</v>
      </c>
      <c r="C23" s="66">
        <v>362029</v>
      </c>
      <c r="D23" s="9" t="s">
        <v>76</v>
      </c>
      <c r="E23" s="32" t="s">
        <v>23</v>
      </c>
      <c r="F23" s="31" t="s">
        <v>23</v>
      </c>
      <c r="G23" s="31"/>
      <c r="H23" s="31" t="s">
        <v>23</v>
      </c>
      <c r="I23" s="31" t="s">
        <v>23</v>
      </c>
      <c r="J23" s="31"/>
      <c r="K23" s="35" t="s">
        <v>23</v>
      </c>
      <c r="L23" s="32"/>
      <c r="M23" s="31"/>
      <c r="N23" s="31" t="s">
        <v>23</v>
      </c>
      <c r="O23" s="31"/>
      <c r="P23" s="32"/>
      <c r="Q23" s="32" t="s">
        <v>23</v>
      </c>
      <c r="R23" s="32"/>
      <c r="S23" s="32" t="s">
        <v>23</v>
      </c>
      <c r="T23" s="31" t="s">
        <v>23</v>
      </c>
      <c r="U23" s="31"/>
      <c r="V23" s="31"/>
      <c r="W23" s="31"/>
      <c r="X23" s="31"/>
      <c r="Y23" s="32"/>
      <c r="Z23" s="32"/>
      <c r="AA23" s="31"/>
      <c r="AB23" s="31"/>
      <c r="AC23" s="31"/>
      <c r="AD23" s="31"/>
      <c r="AE23" s="31"/>
      <c r="AF23" s="30" t="s">
        <v>27</v>
      </c>
      <c r="AG23" s="32"/>
      <c r="AH23" s="31"/>
      <c r="AI23" s="31" t="s">
        <v>23</v>
      </c>
      <c r="AJ23" s="11">
        <f>AN23</f>
        <v>108</v>
      </c>
      <c r="AK23" s="11">
        <f>AJ23+AL23</f>
        <v>120</v>
      </c>
      <c r="AL23" s="11">
        <f>AO23</f>
        <v>12</v>
      </c>
      <c r="AM23" s="36" t="s">
        <v>35</v>
      </c>
      <c r="AN23" s="77">
        <f>$AN$2-BT23</f>
        <v>108</v>
      </c>
      <c r="AO23" s="77">
        <f>(BU23-AN23)</f>
        <v>12</v>
      </c>
      <c r="AP23" s="76"/>
      <c r="AQ23" s="12"/>
      <c r="AR23" s="12"/>
      <c r="AS23" s="12"/>
      <c r="AT23" s="12">
        <v>2</v>
      </c>
      <c r="AU23" s="12"/>
      <c r="AV23" s="13">
        <f>COUNTIF(E23:AI23,"M")</f>
        <v>0</v>
      </c>
      <c r="AW23" s="13">
        <f>COUNTIF(E23:AI23,"T")</f>
        <v>0</v>
      </c>
      <c r="AX23" s="13">
        <f>COUNTIF(E23:AI23,"P")</f>
        <v>0</v>
      </c>
      <c r="AY23" s="13">
        <f>COUNTIF(E23:AI23,"SN")</f>
        <v>10</v>
      </c>
      <c r="AZ23" s="13">
        <f>COUNTIF(E23:AI23,"M/T")</f>
        <v>0</v>
      </c>
      <c r="BA23" s="13">
        <f>COUNTIF(E23:AI23,"I/I")</f>
        <v>0</v>
      </c>
      <c r="BB23" s="13">
        <f>COUNTIF(E23:AI23,"I")</f>
        <v>0</v>
      </c>
      <c r="BC23" s="13">
        <f>COUNTIF(E23:AI23,"I²")</f>
        <v>0</v>
      </c>
      <c r="BD23" s="13">
        <f>COUNTIF(E23:AI23,"M4")</f>
        <v>0</v>
      </c>
      <c r="BE23" s="13">
        <f>COUNTIF(E23:AI23,"T6")</f>
        <v>0</v>
      </c>
      <c r="BF23" s="13">
        <f>COUNTIF(E23:AI23,"M/SN")</f>
        <v>0</v>
      </c>
      <c r="BG23" s="13">
        <f>COUNTIF(E23:AI23,"T/SN")</f>
        <v>0</v>
      </c>
      <c r="BH23" s="13">
        <f>COUNTIF(E23:AI23,"T/I")</f>
        <v>0</v>
      </c>
      <c r="BI23" s="13">
        <f>COUNTIF(E23:AI23,"P/i")</f>
        <v>0</v>
      </c>
      <c r="BJ23" s="13">
        <f>COUNTIF(E23:AI23,"m/i")</f>
        <v>0</v>
      </c>
      <c r="BK23" s="13">
        <f t="shared" si="0"/>
        <v>0</v>
      </c>
      <c r="BL23" s="13">
        <f>COUNTIF(E23:AI23,"I2/SN")</f>
        <v>0</v>
      </c>
      <c r="BM23" s="13">
        <f>COUNTIF(E23:AI23,"M5")</f>
        <v>0</v>
      </c>
      <c r="BN23" s="13">
        <f t="shared" si="1"/>
        <v>0</v>
      </c>
      <c r="BO23" s="13">
        <f t="shared" si="2"/>
        <v>0</v>
      </c>
      <c r="BP23" s="13">
        <f>COUNTIF(E23:AI23,"P2")</f>
        <v>0</v>
      </c>
      <c r="BQ23" s="13">
        <f>COUNTIF(E23:AI23,"I2/N")</f>
        <v>0</v>
      </c>
      <c r="BR23" s="13">
        <f>COUNTIF(E23:AI23,"N/M")</f>
        <v>0</v>
      </c>
      <c r="BS23" s="13">
        <f>COUNTIF(E23:AI23,"I/M")</f>
        <v>0</v>
      </c>
      <c r="BT23" s="13">
        <f t="shared" si="3"/>
        <v>12</v>
      </c>
      <c r="BU23" s="15">
        <f t="shared" si="4"/>
        <v>120</v>
      </c>
    </row>
    <row r="24" spans="1:75" s="7" customFormat="1" ht="26.25" customHeight="1">
      <c r="A24" s="83" t="s">
        <v>0</v>
      </c>
      <c r="B24" s="70" t="s">
        <v>1</v>
      </c>
      <c r="C24" s="74" t="s">
        <v>2</v>
      </c>
      <c r="D24" s="83" t="s">
        <v>3</v>
      </c>
      <c r="E24" s="71">
        <v>1</v>
      </c>
      <c r="F24" s="71">
        <v>2</v>
      </c>
      <c r="G24" s="71">
        <v>3</v>
      </c>
      <c r="H24" s="71">
        <v>4</v>
      </c>
      <c r="I24" s="71">
        <v>5</v>
      </c>
      <c r="J24" s="71">
        <v>6</v>
      </c>
      <c r="K24" s="71">
        <v>7</v>
      </c>
      <c r="L24" s="71">
        <v>8</v>
      </c>
      <c r="M24" s="71">
        <v>9</v>
      </c>
      <c r="N24" s="71">
        <v>10</v>
      </c>
      <c r="O24" s="71">
        <v>11</v>
      </c>
      <c r="P24" s="71">
        <v>12</v>
      </c>
      <c r="Q24" s="71">
        <v>13</v>
      </c>
      <c r="R24" s="71">
        <v>14</v>
      </c>
      <c r="S24" s="71">
        <v>15</v>
      </c>
      <c r="T24" s="71">
        <v>16</v>
      </c>
      <c r="U24" s="71">
        <v>17</v>
      </c>
      <c r="V24" s="71">
        <v>18</v>
      </c>
      <c r="W24" s="71">
        <v>19</v>
      </c>
      <c r="X24" s="71">
        <v>20</v>
      </c>
      <c r="Y24" s="71">
        <v>21</v>
      </c>
      <c r="Z24" s="71">
        <v>22</v>
      </c>
      <c r="AA24" s="71">
        <v>23</v>
      </c>
      <c r="AB24" s="71">
        <v>24</v>
      </c>
      <c r="AC24" s="71">
        <v>25</v>
      </c>
      <c r="AD24" s="71">
        <v>26</v>
      </c>
      <c r="AE24" s="71">
        <v>27</v>
      </c>
      <c r="AF24" s="71">
        <v>28</v>
      </c>
      <c r="AG24" s="71">
        <v>29</v>
      </c>
      <c r="AH24" s="71">
        <v>30</v>
      </c>
      <c r="AI24" s="71">
        <v>31</v>
      </c>
      <c r="AJ24" s="82" t="s">
        <v>4</v>
      </c>
      <c r="AK24" s="82" t="s">
        <v>5</v>
      </c>
      <c r="AL24" s="82" t="s">
        <v>6</v>
      </c>
      <c r="AM24" s="36"/>
      <c r="AN24" s="75"/>
      <c r="AO24" s="75"/>
      <c r="AP24" s="75"/>
      <c r="AQ24" s="75"/>
      <c r="AR24" s="75"/>
      <c r="AS24" s="75"/>
      <c r="AT24" s="75"/>
      <c r="AU24" s="80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5"/>
      <c r="BV24" s="26"/>
    </row>
    <row r="25" spans="1:75" s="7" customFormat="1" ht="26.25" customHeight="1">
      <c r="A25" s="83"/>
      <c r="B25" s="70" t="s">
        <v>7</v>
      </c>
      <c r="C25" s="74">
        <v>0</v>
      </c>
      <c r="D25" s="83"/>
      <c r="E25" s="71" t="s">
        <v>9</v>
      </c>
      <c r="F25" s="71" t="s">
        <v>10</v>
      </c>
      <c r="G25" s="71" t="s">
        <v>11</v>
      </c>
      <c r="H25" s="71" t="s">
        <v>12</v>
      </c>
      <c r="I25" s="71" t="s">
        <v>13</v>
      </c>
      <c r="J25" s="71" t="s">
        <v>14</v>
      </c>
      <c r="K25" s="71" t="s">
        <v>15</v>
      </c>
      <c r="L25" s="71" t="s">
        <v>9</v>
      </c>
      <c r="M25" s="71" t="s">
        <v>10</v>
      </c>
      <c r="N25" s="71" t="s">
        <v>11</v>
      </c>
      <c r="O25" s="71" t="s">
        <v>12</v>
      </c>
      <c r="P25" s="71" t="s">
        <v>13</v>
      </c>
      <c r="Q25" s="71" t="s">
        <v>14</v>
      </c>
      <c r="R25" s="71" t="s">
        <v>15</v>
      </c>
      <c r="S25" s="71" t="s">
        <v>9</v>
      </c>
      <c r="T25" s="71" t="s">
        <v>10</v>
      </c>
      <c r="U25" s="71" t="s">
        <v>11</v>
      </c>
      <c r="V25" s="71" t="s">
        <v>12</v>
      </c>
      <c r="W25" s="71" t="s">
        <v>13</v>
      </c>
      <c r="X25" s="71" t="s">
        <v>14</v>
      </c>
      <c r="Y25" s="71" t="s">
        <v>15</v>
      </c>
      <c r="Z25" s="71" t="s">
        <v>9</v>
      </c>
      <c r="AA25" s="71" t="s">
        <v>10</v>
      </c>
      <c r="AB25" s="71" t="s">
        <v>11</v>
      </c>
      <c r="AC25" s="71" t="s">
        <v>12</v>
      </c>
      <c r="AD25" s="71" t="s">
        <v>13</v>
      </c>
      <c r="AE25" s="71" t="s">
        <v>14</v>
      </c>
      <c r="AF25" s="71" t="s">
        <v>15</v>
      </c>
      <c r="AG25" s="71" t="s">
        <v>9</v>
      </c>
      <c r="AH25" s="71" t="s">
        <v>10</v>
      </c>
      <c r="AI25" s="71" t="s">
        <v>11</v>
      </c>
      <c r="AJ25" s="82"/>
      <c r="AK25" s="82"/>
      <c r="AL25" s="82"/>
      <c r="AM25" s="36"/>
      <c r="AN25" s="75"/>
      <c r="AO25" s="75"/>
      <c r="AP25" s="75"/>
      <c r="AQ25" s="75"/>
      <c r="AR25" s="75"/>
      <c r="AS25" s="75"/>
      <c r="AT25" s="75"/>
      <c r="AU25" s="80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5"/>
      <c r="BV25" s="26"/>
    </row>
    <row r="26" spans="1:75" s="7" customFormat="1" ht="26.25" customHeight="1">
      <c r="A26" s="65" t="s">
        <v>53</v>
      </c>
      <c r="B26" s="64" t="s">
        <v>54</v>
      </c>
      <c r="C26" s="66">
        <v>177095</v>
      </c>
      <c r="D26" s="9" t="s">
        <v>51</v>
      </c>
      <c r="E26" s="86" t="s">
        <v>34</v>
      </c>
      <c r="F26" s="87"/>
      <c r="G26" s="87"/>
      <c r="H26" s="87"/>
      <c r="I26" s="87"/>
      <c r="J26" s="87"/>
      <c r="K26" s="87"/>
      <c r="L26" s="87"/>
      <c r="M26" s="88"/>
      <c r="N26" s="34" t="s">
        <v>23</v>
      </c>
      <c r="O26" s="34" t="s">
        <v>23</v>
      </c>
      <c r="P26" s="32"/>
      <c r="Q26" s="32"/>
      <c r="R26" s="32" t="s">
        <v>117</v>
      </c>
      <c r="S26" s="35" t="s">
        <v>50</v>
      </c>
      <c r="T26" s="34" t="s">
        <v>18</v>
      </c>
      <c r="U26" s="31" t="s">
        <v>23</v>
      </c>
      <c r="V26" s="31"/>
      <c r="W26" s="31"/>
      <c r="X26" s="31" t="s">
        <v>117</v>
      </c>
      <c r="Y26" s="32" t="s">
        <v>23</v>
      </c>
      <c r="Z26" s="35" t="s">
        <v>23</v>
      </c>
      <c r="AA26" s="31"/>
      <c r="AB26" s="31" t="s">
        <v>23</v>
      </c>
      <c r="AC26" s="34" t="s">
        <v>23</v>
      </c>
      <c r="AD26" s="31" t="s">
        <v>23</v>
      </c>
      <c r="AE26" s="31"/>
      <c r="AF26" s="35" t="s">
        <v>23</v>
      </c>
      <c r="AG26" s="32" t="s">
        <v>23</v>
      </c>
      <c r="AH26" s="28"/>
      <c r="AI26" s="34" t="s">
        <v>18</v>
      </c>
      <c r="AJ26" s="11">
        <f>AN26</f>
        <v>84</v>
      </c>
      <c r="AK26" s="11">
        <f>AJ26+AL26</f>
        <v>186</v>
      </c>
      <c r="AL26" s="11">
        <f>AO26</f>
        <v>102</v>
      </c>
      <c r="AM26" s="36" t="s">
        <v>35</v>
      </c>
      <c r="AN26" s="77">
        <f>$AN$2-BT26</f>
        <v>84</v>
      </c>
      <c r="AO26" s="77">
        <f>(BU26-AN26)</f>
        <v>102</v>
      </c>
      <c r="AP26" s="76"/>
      <c r="AQ26" s="12"/>
      <c r="AR26" s="12">
        <v>6</v>
      </c>
      <c r="AS26" s="12"/>
      <c r="AT26" s="12"/>
      <c r="AU26" s="12"/>
      <c r="AV26" s="13">
        <f>COUNTIF(E26:AI26,"M")</f>
        <v>0</v>
      </c>
      <c r="AW26" s="13">
        <f>COUNTIF(E26:AI26,"T")</f>
        <v>0</v>
      </c>
      <c r="AX26" s="13">
        <f>COUNTIF(E26:AI26,"P")</f>
        <v>2</v>
      </c>
      <c r="AY26" s="13">
        <f>COUNTIF(E26:AI26,"SN")</f>
        <v>10</v>
      </c>
      <c r="AZ26" s="13">
        <f>COUNTIF(E26:AI26,"M/T")</f>
        <v>0</v>
      </c>
      <c r="BA26" s="13">
        <f>COUNTIF(E26:AI26,"I/I")</f>
        <v>0</v>
      </c>
      <c r="BB26" s="13">
        <f>COUNTIF(E26:AI26,"I")</f>
        <v>1</v>
      </c>
      <c r="BC26" s="13">
        <f>COUNTIF(E26:AI26,"I²")</f>
        <v>0</v>
      </c>
      <c r="BD26" s="13">
        <f>COUNTIF(E26:AI26,"M4")</f>
        <v>0</v>
      </c>
      <c r="BE26" s="13">
        <f>COUNTIF(E26:AI26,"T6")</f>
        <v>0</v>
      </c>
      <c r="BF26" s="13">
        <f>COUNTIF(E26:AI26,"M/SN")</f>
        <v>0</v>
      </c>
      <c r="BG26" s="13">
        <f>COUNTIF(E26:AI26,"T/SN")</f>
        <v>0</v>
      </c>
      <c r="BH26" s="13">
        <f>COUNTIF(E26:AI26,"T/I")</f>
        <v>0</v>
      </c>
      <c r="BI26" s="13">
        <f>COUNTIF(E26:AI26,"P/i")</f>
        <v>0</v>
      </c>
      <c r="BJ26" s="13">
        <f>COUNTIF(E26:AI26,"m/i")</f>
        <v>0</v>
      </c>
      <c r="BK26" s="13">
        <f t="shared" si="0"/>
        <v>0</v>
      </c>
      <c r="BL26" s="13">
        <f>COUNTIF(E26:AI26,"I2/SN")</f>
        <v>2</v>
      </c>
      <c r="BM26" s="13">
        <f>COUNTIF(E26:AI26,"M5")</f>
        <v>0</v>
      </c>
      <c r="BN26" s="13">
        <f t="shared" si="1"/>
        <v>0</v>
      </c>
      <c r="BO26" s="13">
        <f t="shared" si="2"/>
        <v>0</v>
      </c>
      <c r="BP26" s="13">
        <f>COUNTIF(E26:AI26,"P2")</f>
        <v>0</v>
      </c>
      <c r="BQ26" s="13">
        <f>COUNTIF(E26:AI26,"I2/N")</f>
        <v>0</v>
      </c>
      <c r="BR26" s="13">
        <f>COUNTIF(E26:AI26,"N/M")</f>
        <v>0</v>
      </c>
      <c r="BS26" s="13">
        <f>COUNTIF(E26:AI26,"I/M")</f>
        <v>0</v>
      </c>
      <c r="BT26" s="13">
        <f t="shared" si="3"/>
        <v>36</v>
      </c>
      <c r="BU26" s="15">
        <f t="shared" si="4"/>
        <v>186</v>
      </c>
    </row>
    <row r="27" spans="1:75" s="7" customFormat="1" ht="26.25" customHeight="1">
      <c r="A27" s="65" t="s">
        <v>55</v>
      </c>
      <c r="B27" s="64" t="s">
        <v>56</v>
      </c>
      <c r="C27" s="63">
        <v>157582</v>
      </c>
      <c r="D27" s="9" t="s">
        <v>51</v>
      </c>
      <c r="E27" s="32"/>
      <c r="F27" s="31" t="s">
        <v>23</v>
      </c>
      <c r="G27" s="31"/>
      <c r="H27" s="31"/>
      <c r="I27" s="31" t="s">
        <v>114</v>
      </c>
      <c r="J27" s="31" t="s">
        <v>114</v>
      </c>
      <c r="K27" s="32"/>
      <c r="L27" s="32" t="s">
        <v>23</v>
      </c>
      <c r="M27" s="31"/>
      <c r="N27" s="31"/>
      <c r="O27" s="31" t="s">
        <v>23</v>
      </c>
      <c r="P27" s="32"/>
      <c r="Q27" s="35" t="s">
        <v>50</v>
      </c>
      <c r="R27" s="32" t="s">
        <v>99</v>
      </c>
      <c r="S27" s="32"/>
      <c r="T27" s="31" t="s">
        <v>50</v>
      </c>
      <c r="U27" s="31" t="s">
        <v>23</v>
      </c>
      <c r="V27" s="31"/>
      <c r="W27" s="34" t="s">
        <v>50</v>
      </c>
      <c r="X27" s="31" t="s">
        <v>23</v>
      </c>
      <c r="Y27" s="32"/>
      <c r="Z27" s="35" t="s">
        <v>23</v>
      </c>
      <c r="AA27" s="31" t="s">
        <v>23</v>
      </c>
      <c r="AB27" s="34" t="s">
        <v>23</v>
      </c>
      <c r="AC27" s="31"/>
      <c r="AD27" s="31" t="s">
        <v>23</v>
      </c>
      <c r="AE27" s="31"/>
      <c r="AF27" s="35" t="s">
        <v>23</v>
      </c>
      <c r="AG27" s="32" t="s">
        <v>23</v>
      </c>
      <c r="AH27" s="31"/>
      <c r="AI27" s="31"/>
      <c r="AJ27" s="11">
        <f>AN27</f>
        <v>120</v>
      </c>
      <c r="AK27" s="11">
        <f>AJ27+AL27</f>
        <v>178</v>
      </c>
      <c r="AL27" s="11">
        <f>AO27</f>
        <v>58</v>
      </c>
      <c r="AM27" s="36" t="s">
        <v>35</v>
      </c>
      <c r="AN27" s="77">
        <f>$AN$2-BT27</f>
        <v>120</v>
      </c>
      <c r="AO27" s="77">
        <f>(BU27-AN27)</f>
        <v>58</v>
      </c>
      <c r="AP27" s="76"/>
      <c r="AQ27" s="12"/>
      <c r="AR27" s="12"/>
      <c r="AS27" s="12"/>
      <c r="AT27" s="12"/>
      <c r="AU27" s="12"/>
      <c r="AV27" s="13">
        <f>COUNTIF(E27:AI27,"M")</f>
        <v>0</v>
      </c>
      <c r="AW27" s="13">
        <f>COUNTIF(E27:AI27,"T")</f>
        <v>0</v>
      </c>
      <c r="AX27" s="13">
        <f>COUNTIF(E27:AI27,"P")</f>
        <v>0</v>
      </c>
      <c r="AY27" s="13">
        <f>COUNTIF(E27:AI27,"SN")</f>
        <v>11</v>
      </c>
      <c r="AZ27" s="13">
        <f>COUNTIF(E27:AI27,"M/T")</f>
        <v>0</v>
      </c>
      <c r="BA27" s="13">
        <f>COUNTIF(E27:AI27,"I/I")</f>
        <v>1</v>
      </c>
      <c r="BB27" s="13">
        <f>COUNTIF(E27:AI27,"I")</f>
        <v>3</v>
      </c>
      <c r="BC27" s="13">
        <f>COUNTIF(E27:AI27,"I²")</f>
        <v>0</v>
      </c>
      <c r="BD27" s="13">
        <f>COUNTIF(E27:AI27,"M4")</f>
        <v>0</v>
      </c>
      <c r="BE27" s="13">
        <f>COUNTIF(E27:AI27,"T6")</f>
        <v>0</v>
      </c>
      <c r="BF27" s="13">
        <f>COUNTIF(E27:AI27,"M/SN")</f>
        <v>0</v>
      </c>
      <c r="BG27" s="13">
        <f>COUNTIF(E27:AI27,"T/SN")</f>
        <v>0</v>
      </c>
      <c r="BH27" s="13">
        <f>COUNTIF(E27:AI27,"T/I")</f>
        <v>0</v>
      </c>
      <c r="BI27" s="13">
        <f>COUNTIF(E27:AI27,"P/i")</f>
        <v>0</v>
      </c>
      <c r="BJ27" s="13">
        <f>COUNTIF(E27:AI27,"m/i")</f>
        <v>0</v>
      </c>
      <c r="BK27" s="13">
        <f t="shared" si="0"/>
        <v>2</v>
      </c>
      <c r="BL27" s="13">
        <f>COUNTIF(E27:AI27,"I2/SN")</f>
        <v>0</v>
      </c>
      <c r="BM27" s="13">
        <f>COUNTIF(E27:AI27,"M5")</f>
        <v>0</v>
      </c>
      <c r="BN27" s="13">
        <f t="shared" si="1"/>
        <v>0</v>
      </c>
      <c r="BO27" s="13">
        <f t="shared" si="2"/>
        <v>0</v>
      </c>
      <c r="BP27" s="13">
        <f>COUNTIF(E27:AI27,"P2")</f>
        <v>0</v>
      </c>
      <c r="BQ27" s="13">
        <f>COUNTIF(E27:AI27,"I2/N")</f>
        <v>0</v>
      </c>
      <c r="BR27" s="13">
        <f>COUNTIF(E27:AI27,"N/M")</f>
        <v>0</v>
      </c>
      <c r="BS27" s="13">
        <f>COUNTIF(E27:AI27,"I/M")</f>
        <v>0</v>
      </c>
      <c r="BT27" s="13">
        <f t="shared" si="3"/>
        <v>0</v>
      </c>
      <c r="BU27" s="15">
        <f t="shared" si="4"/>
        <v>178</v>
      </c>
    </row>
    <row r="28" spans="1:75" s="7" customFormat="1" ht="26.25" customHeight="1">
      <c r="A28" s="83" t="s">
        <v>0</v>
      </c>
      <c r="B28" s="70" t="s">
        <v>1</v>
      </c>
      <c r="C28" s="74" t="s">
        <v>2</v>
      </c>
      <c r="D28" s="83" t="s">
        <v>3</v>
      </c>
      <c r="E28" s="71">
        <v>1</v>
      </c>
      <c r="F28" s="71">
        <v>2</v>
      </c>
      <c r="G28" s="71">
        <v>3</v>
      </c>
      <c r="H28" s="71">
        <v>4</v>
      </c>
      <c r="I28" s="71">
        <v>5</v>
      </c>
      <c r="J28" s="71">
        <v>6</v>
      </c>
      <c r="K28" s="71">
        <v>7</v>
      </c>
      <c r="L28" s="71">
        <v>8</v>
      </c>
      <c r="M28" s="71">
        <v>9</v>
      </c>
      <c r="N28" s="71">
        <v>10</v>
      </c>
      <c r="O28" s="71">
        <v>11</v>
      </c>
      <c r="P28" s="71">
        <v>12</v>
      </c>
      <c r="Q28" s="71">
        <v>13</v>
      </c>
      <c r="R28" s="71">
        <v>14</v>
      </c>
      <c r="S28" s="71">
        <v>15</v>
      </c>
      <c r="T28" s="71">
        <v>16</v>
      </c>
      <c r="U28" s="71">
        <v>17</v>
      </c>
      <c r="V28" s="71">
        <v>18</v>
      </c>
      <c r="W28" s="71">
        <v>19</v>
      </c>
      <c r="X28" s="71">
        <v>20</v>
      </c>
      <c r="Y28" s="71">
        <v>21</v>
      </c>
      <c r="Z28" s="71">
        <v>22</v>
      </c>
      <c r="AA28" s="71">
        <v>23</v>
      </c>
      <c r="AB28" s="71">
        <v>24</v>
      </c>
      <c r="AC28" s="71">
        <v>25</v>
      </c>
      <c r="AD28" s="71">
        <v>26</v>
      </c>
      <c r="AE28" s="71">
        <v>27</v>
      </c>
      <c r="AF28" s="71">
        <v>28</v>
      </c>
      <c r="AG28" s="71">
        <v>29</v>
      </c>
      <c r="AH28" s="71">
        <v>30</v>
      </c>
      <c r="AI28" s="71">
        <v>31</v>
      </c>
      <c r="AJ28" s="82" t="s">
        <v>4</v>
      </c>
      <c r="AK28" s="82" t="s">
        <v>5</v>
      </c>
      <c r="AL28" s="82" t="s">
        <v>6</v>
      </c>
      <c r="AM28" s="36"/>
      <c r="AN28" s="75"/>
      <c r="AO28" s="75"/>
      <c r="AP28" s="75"/>
      <c r="AQ28" s="75"/>
      <c r="AR28" s="75"/>
      <c r="AS28" s="75"/>
      <c r="AT28" s="75"/>
      <c r="AU28" s="80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5"/>
      <c r="BV28" s="26"/>
      <c r="BW28" s="16"/>
    </row>
    <row r="29" spans="1:75" s="7" customFormat="1" ht="26.25" customHeight="1">
      <c r="A29" s="83"/>
      <c r="B29" s="70" t="s">
        <v>7</v>
      </c>
      <c r="C29" s="74" t="s">
        <v>8</v>
      </c>
      <c r="D29" s="83"/>
      <c r="E29" s="71" t="s">
        <v>9</v>
      </c>
      <c r="F29" s="71" t="s">
        <v>10</v>
      </c>
      <c r="G29" s="71" t="s">
        <v>11</v>
      </c>
      <c r="H29" s="71" t="s">
        <v>12</v>
      </c>
      <c r="I29" s="71" t="s">
        <v>13</v>
      </c>
      <c r="J29" s="71" t="s">
        <v>14</v>
      </c>
      <c r="K29" s="71" t="s">
        <v>15</v>
      </c>
      <c r="L29" s="71" t="s">
        <v>9</v>
      </c>
      <c r="M29" s="71" t="s">
        <v>10</v>
      </c>
      <c r="N29" s="71" t="s">
        <v>11</v>
      </c>
      <c r="O29" s="71" t="s">
        <v>12</v>
      </c>
      <c r="P29" s="71" t="s">
        <v>13</v>
      </c>
      <c r="Q29" s="71" t="s">
        <v>14</v>
      </c>
      <c r="R29" s="71" t="s">
        <v>15</v>
      </c>
      <c r="S29" s="71" t="s">
        <v>9</v>
      </c>
      <c r="T29" s="71" t="s">
        <v>10</v>
      </c>
      <c r="U29" s="71" t="s">
        <v>11</v>
      </c>
      <c r="V29" s="71" t="s">
        <v>12</v>
      </c>
      <c r="W29" s="71" t="s">
        <v>13</v>
      </c>
      <c r="X29" s="71" t="s">
        <v>14</v>
      </c>
      <c r="Y29" s="71" t="s">
        <v>15</v>
      </c>
      <c r="Z29" s="71" t="s">
        <v>9</v>
      </c>
      <c r="AA29" s="71" t="s">
        <v>10</v>
      </c>
      <c r="AB29" s="71" t="s">
        <v>11</v>
      </c>
      <c r="AC29" s="71" t="s">
        <v>12</v>
      </c>
      <c r="AD29" s="71" t="s">
        <v>13</v>
      </c>
      <c r="AE29" s="71" t="s">
        <v>14</v>
      </c>
      <c r="AF29" s="71" t="s">
        <v>15</v>
      </c>
      <c r="AG29" s="71" t="s">
        <v>9</v>
      </c>
      <c r="AH29" s="71" t="s">
        <v>10</v>
      </c>
      <c r="AI29" s="71" t="s">
        <v>11</v>
      </c>
      <c r="AJ29" s="82"/>
      <c r="AK29" s="82"/>
      <c r="AL29" s="82"/>
      <c r="AM29" s="36"/>
      <c r="AN29" s="75"/>
      <c r="AO29" s="75"/>
      <c r="AP29" s="75"/>
      <c r="AQ29" s="75"/>
      <c r="AR29" s="75"/>
      <c r="AS29" s="75"/>
      <c r="AT29" s="75"/>
      <c r="AU29" s="80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5"/>
      <c r="BV29" s="26"/>
      <c r="BW29" s="16"/>
    </row>
    <row r="30" spans="1:75" s="7" customFormat="1" ht="26.25" customHeight="1">
      <c r="A30" s="65" t="s">
        <v>80</v>
      </c>
      <c r="B30" s="64" t="s">
        <v>58</v>
      </c>
      <c r="C30" s="66">
        <v>89113</v>
      </c>
      <c r="D30" s="9" t="s">
        <v>51</v>
      </c>
      <c r="E30" s="32"/>
      <c r="F30" s="31"/>
      <c r="G30" s="31" t="s">
        <v>23</v>
      </c>
      <c r="H30" s="31"/>
      <c r="I30" s="34" t="s">
        <v>50</v>
      </c>
      <c r="J30" s="31" t="s">
        <v>23</v>
      </c>
      <c r="K30" s="32"/>
      <c r="L30" s="32"/>
      <c r="M30" s="31" t="s">
        <v>23</v>
      </c>
      <c r="N30" s="31"/>
      <c r="O30" s="33" t="s">
        <v>27</v>
      </c>
      <c r="P30" s="30" t="s">
        <v>27</v>
      </c>
      <c r="Q30" s="32"/>
      <c r="R30" s="32"/>
      <c r="S30" s="30" t="s">
        <v>27</v>
      </c>
      <c r="T30" s="31"/>
      <c r="U30" s="31"/>
      <c r="V30" s="31" t="s">
        <v>23</v>
      </c>
      <c r="W30" s="31"/>
      <c r="X30" s="31"/>
      <c r="Y30" s="32"/>
      <c r="Z30" s="32"/>
      <c r="AA30" s="31" t="s">
        <v>23</v>
      </c>
      <c r="AB30" s="31"/>
      <c r="AC30" s="34" t="s">
        <v>23</v>
      </c>
      <c r="AD30" s="31"/>
      <c r="AE30" s="31" t="s">
        <v>111</v>
      </c>
      <c r="AF30" s="32"/>
      <c r="AG30" s="32"/>
      <c r="AH30" s="28" t="s">
        <v>23</v>
      </c>
      <c r="AI30" s="34" t="s">
        <v>23</v>
      </c>
      <c r="AJ30" s="11">
        <f>AN30</f>
        <v>84</v>
      </c>
      <c r="AK30" s="11">
        <f>AJ30+AL30</f>
        <v>120</v>
      </c>
      <c r="AL30" s="11">
        <f>AO30</f>
        <v>36</v>
      </c>
      <c r="AM30" s="36" t="s">
        <v>35</v>
      </c>
      <c r="AN30" s="77">
        <f>$AN$2-BT30</f>
        <v>84</v>
      </c>
      <c r="AO30" s="77">
        <f>(BU30-AN30)</f>
        <v>36</v>
      </c>
      <c r="AP30" s="76"/>
      <c r="AQ30" s="12"/>
      <c r="AR30" s="12"/>
      <c r="AS30" s="12"/>
      <c r="AT30" s="12">
        <v>6</v>
      </c>
      <c r="AU30" s="12"/>
      <c r="AV30" s="13">
        <f>COUNTIF(E30:AI30,"M")</f>
        <v>0</v>
      </c>
      <c r="AW30" s="13">
        <f>COUNTIF(E30:AI30,"T")</f>
        <v>0</v>
      </c>
      <c r="AX30" s="13">
        <f>COUNTIF(E30:AI30,"P")</f>
        <v>0</v>
      </c>
      <c r="AY30" s="13">
        <f>COUNTIF(E30:AI30,"SN")</f>
        <v>8</v>
      </c>
      <c r="AZ30" s="13">
        <f>COUNTIF(E30:AI30,"M/T")</f>
        <v>0</v>
      </c>
      <c r="BA30" s="13">
        <f>COUNTIF(E30:AI30,"I/I")</f>
        <v>0</v>
      </c>
      <c r="BB30" s="13">
        <f>COUNTIF(E30:AI30,"I")</f>
        <v>1</v>
      </c>
      <c r="BC30" s="13">
        <f>COUNTIF(E30:AI30,"I²")</f>
        <v>0</v>
      </c>
      <c r="BD30" s="13">
        <f>COUNTIF(E30:AI30,"M4")</f>
        <v>0</v>
      </c>
      <c r="BE30" s="13">
        <f>COUNTIF(E30:AI30,"T6")</f>
        <v>0</v>
      </c>
      <c r="BF30" s="13">
        <f>COUNTIF(E30:AI30,"M/SN")</f>
        <v>1</v>
      </c>
      <c r="BG30" s="13">
        <f>COUNTIF(E30:AI30,"T/SN")</f>
        <v>0</v>
      </c>
      <c r="BH30" s="13">
        <f>COUNTIF(E30:AI30,"T/I")</f>
        <v>0</v>
      </c>
      <c r="BI30" s="13">
        <f>COUNTIF(E30:AI30,"P/i")</f>
        <v>0</v>
      </c>
      <c r="BJ30" s="13">
        <f>COUNTIF(E30:AI30,"m/i")</f>
        <v>0</v>
      </c>
      <c r="BK30" s="13">
        <f t="shared" si="0"/>
        <v>0</v>
      </c>
      <c r="BL30" s="13">
        <f>COUNTIF(E30:AI30,"I2/SN")</f>
        <v>0</v>
      </c>
      <c r="BM30" s="13">
        <f>COUNTIF(E30:AI30,"M5")</f>
        <v>0</v>
      </c>
      <c r="BN30" s="13">
        <f t="shared" si="1"/>
        <v>0</v>
      </c>
      <c r="BO30" s="13">
        <f t="shared" si="2"/>
        <v>0</v>
      </c>
      <c r="BP30" s="13">
        <f>COUNTIF(E30:AI30,"P2")</f>
        <v>0</v>
      </c>
      <c r="BQ30" s="13">
        <f>COUNTIF(E30:AI30,"I2/N")</f>
        <v>0</v>
      </c>
      <c r="BR30" s="13">
        <f>COUNTIF(E30:AI30,"N/M")</f>
        <v>0</v>
      </c>
      <c r="BS30" s="13">
        <f>COUNTIF(E30:AI30,"I/M")</f>
        <v>0</v>
      </c>
      <c r="BT30" s="13">
        <f t="shared" si="3"/>
        <v>36</v>
      </c>
      <c r="BU30" s="15">
        <f t="shared" si="4"/>
        <v>120</v>
      </c>
    </row>
    <row r="31" spans="1:75" s="7" customFormat="1" ht="26.25" customHeight="1">
      <c r="A31" s="65" t="s">
        <v>87</v>
      </c>
      <c r="B31" s="64" t="s">
        <v>78</v>
      </c>
      <c r="C31" s="63">
        <v>188749</v>
      </c>
      <c r="D31" s="9" t="s">
        <v>51</v>
      </c>
      <c r="E31" s="32"/>
      <c r="F31" s="31"/>
      <c r="G31" s="31" t="s">
        <v>23</v>
      </c>
      <c r="H31" s="31"/>
      <c r="I31" s="31"/>
      <c r="J31" s="31" t="s">
        <v>117</v>
      </c>
      <c r="K31" s="32"/>
      <c r="L31" s="32" t="s">
        <v>23</v>
      </c>
      <c r="M31" s="31" t="s">
        <v>23</v>
      </c>
      <c r="N31" s="31"/>
      <c r="O31" s="31"/>
      <c r="P31" s="32" t="s">
        <v>99</v>
      </c>
      <c r="Q31" s="32"/>
      <c r="R31" s="32"/>
      <c r="S31" s="32"/>
      <c r="T31" s="31" t="s">
        <v>23</v>
      </c>
      <c r="U31" s="31"/>
      <c r="V31" s="31" t="s">
        <v>23</v>
      </c>
      <c r="W31" s="31" t="s">
        <v>23</v>
      </c>
      <c r="X31" s="31"/>
      <c r="Y31" s="32"/>
      <c r="Z31" s="32"/>
      <c r="AA31" s="31"/>
      <c r="AB31" s="33" t="s">
        <v>27</v>
      </c>
      <c r="AC31" s="31"/>
      <c r="AD31" s="31"/>
      <c r="AE31" s="31" t="s">
        <v>23</v>
      </c>
      <c r="AF31" s="32"/>
      <c r="AG31" s="32"/>
      <c r="AH31" s="31" t="s">
        <v>23</v>
      </c>
      <c r="AI31" s="31"/>
      <c r="AJ31" s="11">
        <f>AN31</f>
        <v>108</v>
      </c>
      <c r="AK31" s="11">
        <f>AJ31+AL31</f>
        <v>126</v>
      </c>
      <c r="AL31" s="11">
        <f>AO31</f>
        <v>18</v>
      </c>
      <c r="AM31" s="36" t="s">
        <v>118</v>
      </c>
      <c r="AN31" s="77">
        <f>$AN$2-BT31</f>
        <v>108</v>
      </c>
      <c r="AO31" s="77">
        <f>(BU31-AN31)</f>
        <v>18</v>
      </c>
      <c r="AP31" s="76"/>
      <c r="AQ31" s="12"/>
      <c r="AR31" s="12"/>
      <c r="AS31" s="12"/>
      <c r="AT31" s="12">
        <v>2</v>
      </c>
      <c r="AU31" s="12"/>
      <c r="AV31" s="13">
        <f>COUNTIF(E31:AI31,"M")</f>
        <v>0</v>
      </c>
      <c r="AW31" s="13">
        <f>COUNTIF(E31:AI31,"T")</f>
        <v>0</v>
      </c>
      <c r="AX31" s="13">
        <f>COUNTIF(E31:AI31,"P")</f>
        <v>0</v>
      </c>
      <c r="AY31" s="13">
        <f>COUNTIF(E31:AI31,"SN")</f>
        <v>8</v>
      </c>
      <c r="AZ31" s="13">
        <f>COUNTIF(E31:AI31,"M/T")</f>
        <v>0</v>
      </c>
      <c r="BA31" s="13">
        <f>COUNTIF(E31:AI31,"I/I")</f>
        <v>1</v>
      </c>
      <c r="BB31" s="13">
        <f>COUNTIF(E31:AI31,"I")</f>
        <v>0</v>
      </c>
      <c r="BC31" s="13">
        <f>COUNTIF(E31:AI31,"I²")</f>
        <v>0</v>
      </c>
      <c r="BD31" s="13">
        <f>COUNTIF(E31:AI31,"M4")</f>
        <v>0</v>
      </c>
      <c r="BE31" s="13">
        <f>COUNTIF(E31:AI31,"T6")</f>
        <v>0</v>
      </c>
      <c r="BF31" s="13">
        <f>COUNTIF(E31:AI31,"M/SN")</f>
        <v>0</v>
      </c>
      <c r="BG31" s="13">
        <f>COUNTIF(E31:AI31,"T/SN")</f>
        <v>0</v>
      </c>
      <c r="BH31" s="13">
        <f>COUNTIF(E31:AI31,"T/I")</f>
        <v>0</v>
      </c>
      <c r="BI31" s="13">
        <f>COUNTIF(E31:AI31,"P/i")</f>
        <v>0</v>
      </c>
      <c r="BJ31" s="13">
        <f>COUNTIF(E31:AI31,"m/i")</f>
        <v>0</v>
      </c>
      <c r="BK31" s="13">
        <f t="shared" si="0"/>
        <v>0</v>
      </c>
      <c r="BL31" s="13">
        <f>COUNTIF(E31:AI31,"I2/SN")</f>
        <v>1</v>
      </c>
      <c r="BM31" s="13">
        <f>COUNTIF(E31:AI31,"M5")</f>
        <v>0</v>
      </c>
      <c r="BN31" s="13">
        <f t="shared" si="1"/>
        <v>0</v>
      </c>
      <c r="BO31" s="13">
        <f t="shared" si="2"/>
        <v>0</v>
      </c>
      <c r="BP31" s="13">
        <f>COUNTIF(E31:AI31,"P2")</f>
        <v>0</v>
      </c>
      <c r="BQ31" s="13">
        <f>COUNTIF(E31:AI31,"I2/N")</f>
        <v>0</v>
      </c>
      <c r="BR31" s="13">
        <f>COUNTIF(E31:AI31,"N/M")</f>
        <v>0</v>
      </c>
      <c r="BS31" s="13">
        <f>COUNTIF(E31:AI31,"I/M")</f>
        <v>0</v>
      </c>
      <c r="BT31" s="13">
        <f t="shared" si="3"/>
        <v>12</v>
      </c>
      <c r="BU31" s="15">
        <f t="shared" si="4"/>
        <v>126</v>
      </c>
    </row>
    <row r="32" spans="1:75" s="7" customFormat="1" ht="26.25" customHeight="1">
      <c r="A32" s="83" t="s">
        <v>0</v>
      </c>
      <c r="B32" s="70" t="s">
        <v>1</v>
      </c>
      <c r="C32" s="74" t="s">
        <v>2</v>
      </c>
      <c r="D32" s="83" t="s">
        <v>3</v>
      </c>
      <c r="E32" s="71">
        <v>1</v>
      </c>
      <c r="F32" s="71">
        <v>2</v>
      </c>
      <c r="G32" s="71">
        <v>3</v>
      </c>
      <c r="H32" s="71">
        <v>4</v>
      </c>
      <c r="I32" s="71">
        <v>5</v>
      </c>
      <c r="J32" s="71">
        <v>6</v>
      </c>
      <c r="K32" s="71">
        <v>7</v>
      </c>
      <c r="L32" s="71">
        <v>8</v>
      </c>
      <c r="M32" s="71">
        <v>9</v>
      </c>
      <c r="N32" s="71">
        <v>10</v>
      </c>
      <c r="O32" s="71">
        <v>11</v>
      </c>
      <c r="P32" s="71">
        <v>12</v>
      </c>
      <c r="Q32" s="71">
        <v>13</v>
      </c>
      <c r="R32" s="71">
        <v>14</v>
      </c>
      <c r="S32" s="71">
        <v>15</v>
      </c>
      <c r="T32" s="71">
        <v>16</v>
      </c>
      <c r="U32" s="71">
        <v>17</v>
      </c>
      <c r="V32" s="71">
        <v>18</v>
      </c>
      <c r="W32" s="71">
        <v>19</v>
      </c>
      <c r="X32" s="71">
        <v>20</v>
      </c>
      <c r="Y32" s="71">
        <v>21</v>
      </c>
      <c r="Z32" s="71">
        <v>22</v>
      </c>
      <c r="AA32" s="71">
        <v>23</v>
      </c>
      <c r="AB32" s="71">
        <v>24</v>
      </c>
      <c r="AC32" s="71">
        <v>25</v>
      </c>
      <c r="AD32" s="71">
        <v>26</v>
      </c>
      <c r="AE32" s="71">
        <v>27</v>
      </c>
      <c r="AF32" s="71">
        <v>28</v>
      </c>
      <c r="AG32" s="71">
        <v>29</v>
      </c>
      <c r="AH32" s="71">
        <v>30</v>
      </c>
      <c r="AI32" s="71">
        <v>31</v>
      </c>
      <c r="AJ32" s="82" t="s">
        <v>4</v>
      </c>
      <c r="AK32" s="82" t="s">
        <v>5</v>
      </c>
      <c r="AL32" s="82" t="s">
        <v>6</v>
      </c>
      <c r="AM32" s="36"/>
      <c r="AN32" s="75"/>
      <c r="AO32" s="75"/>
      <c r="AP32" s="75"/>
      <c r="AQ32" s="75"/>
      <c r="AR32" s="75"/>
      <c r="AS32" s="75"/>
      <c r="AT32" s="75"/>
      <c r="AU32" s="80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5"/>
      <c r="BV32" s="26"/>
      <c r="BW32" s="16"/>
    </row>
    <row r="33" spans="1:1026" s="7" customFormat="1" ht="26.25" customHeight="1">
      <c r="A33" s="83"/>
      <c r="B33" s="70" t="s">
        <v>7</v>
      </c>
      <c r="C33" s="74" t="s">
        <v>8</v>
      </c>
      <c r="D33" s="83"/>
      <c r="E33" s="71" t="s">
        <v>9</v>
      </c>
      <c r="F33" s="71" t="s">
        <v>10</v>
      </c>
      <c r="G33" s="71" t="s">
        <v>11</v>
      </c>
      <c r="H33" s="71" t="s">
        <v>12</v>
      </c>
      <c r="I33" s="71" t="s">
        <v>13</v>
      </c>
      <c r="J33" s="71" t="s">
        <v>14</v>
      </c>
      <c r="K33" s="71" t="s">
        <v>15</v>
      </c>
      <c r="L33" s="71" t="s">
        <v>9</v>
      </c>
      <c r="M33" s="71" t="s">
        <v>10</v>
      </c>
      <c r="N33" s="71" t="s">
        <v>11</v>
      </c>
      <c r="O33" s="71" t="s">
        <v>12</v>
      </c>
      <c r="P33" s="71" t="s">
        <v>13</v>
      </c>
      <c r="Q33" s="71" t="s">
        <v>14</v>
      </c>
      <c r="R33" s="71" t="s">
        <v>15</v>
      </c>
      <c r="S33" s="71" t="s">
        <v>9</v>
      </c>
      <c r="T33" s="71" t="s">
        <v>10</v>
      </c>
      <c r="U33" s="71" t="s">
        <v>11</v>
      </c>
      <c r="V33" s="71" t="s">
        <v>12</v>
      </c>
      <c r="W33" s="71" t="s">
        <v>13</v>
      </c>
      <c r="X33" s="71" t="s">
        <v>14</v>
      </c>
      <c r="Y33" s="71" t="s">
        <v>15</v>
      </c>
      <c r="Z33" s="71" t="s">
        <v>9</v>
      </c>
      <c r="AA33" s="71" t="s">
        <v>10</v>
      </c>
      <c r="AB33" s="71" t="s">
        <v>11</v>
      </c>
      <c r="AC33" s="71" t="s">
        <v>12</v>
      </c>
      <c r="AD33" s="71" t="s">
        <v>13</v>
      </c>
      <c r="AE33" s="71" t="s">
        <v>14</v>
      </c>
      <c r="AF33" s="71" t="s">
        <v>15</v>
      </c>
      <c r="AG33" s="71" t="s">
        <v>9</v>
      </c>
      <c r="AH33" s="71" t="s">
        <v>10</v>
      </c>
      <c r="AI33" s="71" t="s">
        <v>11</v>
      </c>
      <c r="AJ33" s="82"/>
      <c r="AK33" s="82"/>
      <c r="AL33" s="82"/>
      <c r="AM33" s="36"/>
      <c r="AN33" s="75"/>
      <c r="AO33" s="75"/>
      <c r="AP33" s="75"/>
      <c r="AQ33" s="75"/>
      <c r="AR33" s="75"/>
      <c r="AS33" s="75"/>
      <c r="AT33" s="75"/>
      <c r="AU33" s="80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5"/>
      <c r="BV33" s="26"/>
      <c r="BW33" s="16"/>
    </row>
    <row r="34" spans="1:1026" s="7" customFormat="1" ht="26.25" customHeight="1">
      <c r="A34" s="65">
        <v>428140</v>
      </c>
      <c r="B34" s="64" t="s">
        <v>108</v>
      </c>
      <c r="C34" s="66"/>
      <c r="D34" s="39" t="s">
        <v>91</v>
      </c>
      <c r="E34" s="32"/>
      <c r="F34" s="31"/>
      <c r="G34" s="31" t="s">
        <v>18</v>
      </c>
      <c r="H34" s="34" t="s">
        <v>17</v>
      </c>
      <c r="I34" s="31"/>
      <c r="J34" s="31" t="s">
        <v>18</v>
      </c>
      <c r="K34" s="32"/>
      <c r="L34" s="32"/>
      <c r="M34" s="31" t="s">
        <v>18</v>
      </c>
      <c r="N34" s="31"/>
      <c r="O34" s="31"/>
      <c r="P34" s="32" t="s">
        <v>18</v>
      </c>
      <c r="Q34" s="32"/>
      <c r="R34" s="32"/>
      <c r="S34" s="32" t="s">
        <v>18</v>
      </c>
      <c r="T34" s="31"/>
      <c r="U34" s="31"/>
      <c r="V34" s="33" t="s">
        <v>27</v>
      </c>
      <c r="W34" s="31"/>
      <c r="X34" s="31"/>
      <c r="Y34" s="30" t="s">
        <v>27</v>
      </c>
      <c r="Z34" s="32"/>
      <c r="AA34" s="31"/>
      <c r="AB34" s="33" t="s">
        <v>27</v>
      </c>
      <c r="AC34" s="31"/>
      <c r="AD34" s="31"/>
      <c r="AE34" s="33" t="s">
        <v>27</v>
      </c>
      <c r="AF34" s="32"/>
      <c r="AG34" s="32"/>
      <c r="AH34" s="33" t="s">
        <v>27</v>
      </c>
      <c r="AI34" s="28"/>
      <c r="AJ34" s="11">
        <f>AN34</f>
        <v>60</v>
      </c>
      <c r="AK34" s="11">
        <f>AJ34+AL34</f>
        <v>66</v>
      </c>
      <c r="AL34" s="11">
        <f>AO34</f>
        <v>6</v>
      </c>
      <c r="AM34" s="36" t="s">
        <v>35</v>
      </c>
      <c r="AN34" s="77">
        <f>$AN$2-BT34</f>
        <v>60</v>
      </c>
      <c r="AO34" s="77">
        <f>(BU34-AN34)</f>
        <v>6</v>
      </c>
      <c r="AP34" s="76"/>
      <c r="AQ34" s="12"/>
      <c r="AR34" s="12"/>
      <c r="AS34" s="12"/>
      <c r="AT34" s="12">
        <v>10</v>
      </c>
      <c r="AU34" s="12"/>
      <c r="AV34" s="13">
        <f>COUNTIF(E34:AI34,"M")</f>
        <v>0</v>
      </c>
      <c r="AW34" s="13">
        <f>COUNTIF(E34:AI34,"T")</f>
        <v>1</v>
      </c>
      <c r="AX34" s="13">
        <f>COUNTIF(E34:AI34,"P")</f>
        <v>5</v>
      </c>
      <c r="AY34" s="13">
        <f>COUNTIF(E34:AI34,"SN")</f>
        <v>0</v>
      </c>
      <c r="AZ34" s="13">
        <f>COUNTIF(E34:AI34,"M/T")</f>
        <v>0</v>
      </c>
      <c r="BA34" s="13">
        <f>COUNTIF(E34:AI34,"I/I")</f>
        <v>0</v>
      </c>
      <c r="BB34" s="13">
        <f>COUNTIF(E34:AI34,"I")</f>
        <v>0</v>
      </c>
      <c r="BC34" s="13">
        <f>COUNTIF(E34:AI34,"I²")</f>
        <v>0</v>
      </c>
      <c r="BD34" s="13">
        <f>COUNTIF(E34:AI34,"M4")</f>
        <v>0</v>
      </c>
      <c r="BE34" s="13">
        <f>COUNTIF(E34:AI34,"T6")</f>
        <v>0</v>
      </c>
      <c r="BF34" s="13">
        <f>COUNTIF(E34:AI34,"M/SN")</f>
        <v>0</v>
      </c>
      <c r="BG34" s="13">
        <f>COUNTIF(E34:AI34,"T/SN")</f>
        <v>0</v>
      </c>
      <c r="BH34" s="13">
        <f>COUNTIF(E34:AI34,"T/I")</f>
        <v>0</v>
      </c>
      <c r="BI34" s="13">
        <f>COUNTIF(E34:AI34,"P/i")</f>
        <v>0</v>
      </c>
      <c r="BJ34" s="13">
        <f>COUNTIF(E34:AI34,"m/i")</f>
        <v>0</v>
      </c>
      <c r="BK34" s="13">
        <f t="shared" si="0"/>
        <v>0</v>
      </c>
      <c r="BL34" s="13">
        <f>COUNTIF(E34:AI34,"I2/SN")</f>
        <v>0</v>
      </c>
      <c r="BM34" s="13">
        <f>COUNTIF(E34:AI34,"M5")</f>
        <v>0</v>
      </c>
      <c r="BN34" s="13">
        <f t="shared" si="1"/>
        <v>0</v>
      </c>
      <c r="BO34" s="13">
        <f t="shared" si="2"/>
        <v>0</v>
      </c>
      <c r="BP34" s="13">
        <f>COUNTIF(E34:AI34,"P2")</f>
        <v>0</v>
      </c>
      <c r="BQ34" s="13">
        <f>COUNTIF(E34:AI34,"I2/N")</f>
        <v>0</v>
      </c>
      <c r="BR34" s="13">
        <f>COUNTIF(E34:AI34,"N/M")</f>
        <v>0</v>
      </c>
      <c r="BS34" s="13">
        <f>COUNTIF(E34:AI34,"I/M")</f>
        <v>0</v>
      </c>
      <c r="BT34" s="13">
        <f t="shared" ref="BT34" si="5">((AR34*6)+(AS34*6)+(AT34*6)+(AU34)+(AQ34*6))</f>
        <v>60</v>
      </c>
      <c r="BU34" s="15">
        <f t="shared" ref="BU34" si="6">(AV34*$BW$6)+(AW34*$BX$6)+(AX34*$BY$6)+(AY34*$BZ$6)+(AZ34*$CA$6)+(BA34*$CB$6)+(BB34*$CC$6)+(BC34*$CD$6)+(BD34*$CE$6)+(BE34*$CF$6)+(BF34*$CG$6)+(BG34*$CH$6)+(BH34*$CI$6)+(BI34*$CJ$6)+(BJ34*$CK$6)+(BK34*$CL$6)+(BL34*$CM$6)+(BM34*$CN$6)+(BN34*$CO$6)+(BO34*$CP$6)+(BP34*$CQ$6)+(BQ34*$CR$6)+(BR34*$CS$6)+(BS34*$CT$6)</f>
        <v>66</v>
      </c>
      <c r="BV34" s="26"/>
      <c r="BW34" s="16"/>
    </row>
    <row r="35" spans="1:1026" s="7" customFormat="1" ht="26.25" customHeight="1">
      <c r="A35" s="83" t="s">
        <v>0</v>
      </c>
      <c r="B35" s="70" t="s">
        <v>1</v>
      </c>
      <c r="C35" s="74" t="s">
        <v>2</v>
      </c>
      <c r="D35" s="83" t="s">
        <v>3</v>
      </c>
      <c r="E35" s="71">
        <v>1</v>
      </c>
      <c r="F35" s="71">
        <v>2</v>
      </c>
      <c r="G35" s="71">
        <v>3</v>
      </c>
      <c r="H35" s="71">
        <v>4</v>
      </c>
      <c r="I35" s="71">
        <v>5</v>
      </c>
      <c r="J35" s="71">
        <v>6</v>
      </c>
      <c r="K35" s="71">
        <v>7</v>
      </c>
      <c r="L35" s="71">
        <v>8</v>
      </c>
      <c r="M35" s="71">
        <v>9</v>
      </c>
      <c r="N35" s="71">
        <v>10</v>
      </c>
      <c r="O35" s="71">
        <v>11</v>
      </c>
      <c r="P35" s="71">
        <v>12</v>
      </c>
      <c r="Q35" s="71">
        <v>13</v>
      </c>
      <c r="R35" s="71">
        <v>14</v>
      </c>
      <c r="S35" s="71">
        <v>15</v>
      </c>
      <c r="T35" s="71">
        <v>16</v>
      </c>
      <c r="U35" s="71">
        <v>17</v>
      </c>
      <c r="V35" s="71">
        <v>18</v>
      </c>
      <c r="W35" s="71">
        <v>19</v>
      </c>
      <c r="X35" s="71">
        <v>20</v>
      </c>
      <c r="Y35" s="71">
        <v>21</v>
      </c>
      <c r="Z35" s="71">
        <v>22</v>
      </c>
      <c r="AA35" s="71">
        <v>23</v>
      </c>
      <c r="AB35" s="71">
        <v>24</v>
      </c>
      <c r="AC35" s="71">
        <v>25</v>
      </c>
      <c r="AD35" s="71">
        <v>26</v>
      </c>
      <c r="AE35" s="71">
        <v>27</v>
      </c>
      <c r="AF35" s="71">
        <v>28</v>
      </c>
      <c r="AG35" s="71">
        <v>29</v>
      </c>
      <c r="AH35" s="71">
        <v>30</v>
      </c>
      <c r="AI35" s="71">
        <v>31</v>
      </c>
      <c r="AJ35" s="82" t="s">
        <v>4</v>
      </c>
      <c r="AK35" s="82" t="s">
        <v>5</v>
      </c>
      <c r="AL35" s="82" t="s">
        <v>6</v>
      </c>
      <c r="AM35" s="36"/>
      <c r="AN35" s="75"/>
      <c r="AO35" s="75"/>
      <c r="AP35" s="75"/>
      <c r="AQ35" s="75"/>
      <c r="AR35" s="75"/>
      <c r="AS35" s="75"/>
      <c r="AT35" s="75"/>
      <c r="AU35" s="80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5"/>
      <c r="BV35" s="26"/>
    </row>
    <row r="36" spans="1:1026" s="7" customFormat="1" ht="26.25" customHeight="1">
      <c r="A36" s="83"/>
      <c r="B36" s="70" t="s">
        <v>103</v>
      </c>
      <c r="C36" s="74" t="s">
        <v>8</v>
      </c>
      <c r="D36" s="83"/>
      <c r="E36" s="71" t="s">
        <v>9</v>
      </c>
      <c r="F36" s="71" t="s">
        <v>10</v>
      </c>
      <c r="G36" s="71" t="s">
        <v>11</v>
      </c>
      <c r="H36" s="71" t="s">
        <v>12</v>
      </c>
      <c r="I36" s="71" t="s">
        <v>13</v>
      </c>
      <c r="J36" s="71" t="s">
        <v>14</v>
      </c>
      <c r="K36" s="71" t="s">
        <v>15</v>
      </c>
      <c r="L36" s="71" t="s">
        <v>9</v>
      </c>
      <c r="M36" s="71" t="s">
        <v>10</v>
      </c>
      <c r="N36" s="71" t="s">
        <v>11</v>
      </c>
      <c r="O36" s="71" t="s">
        <v>12</v>
      </c>
      <c r="P36" s="71" t="s">
        <v>13</v>
      </c>
      <c r="Q36" s="71" t="s">
        <v>14</v>
      </c>
      <c r="R36" s="71" t="s">
        <v>15</v>
      </c>
      <c r="S36" s="71" t="s">
        <v>9</v>
      </c>
      <c r="T36" s="71" t="s">
        <v>10</v>
      </c>
      <c r="U36" s="71" t="s">
        <v>11</v>
      </c>
      <c r="V36" s="71" t="s">
        <v>12</v>
      </c>
      <c r="W36" s="71" t="s">
        <v>13</v>
      </c>
      <c r="X36" s="71" t="s">
        <v>14</v>
      </c>
      <c r="Y36" s="71" t="s">
        <v>15</v>
      </c>
      <c r="Z36" s="71" t="s">
        <v>9</v>
      </c>
      <c r="AA36" s="71" t="s">
        <v>10</v>
      </c>
      <c r="AB36" s="71" t="s">
        <v>11</v>
      </c>
      <c r="AC36" s="71" t="s">
        <v>12</v>
      </c>
      <c r="AD36" s="71" t="s">
        <v>13</v>
      </c>
      <c r="AE36" s="71" t="s">
        <v>14</v>
      </c>
      <c r="AF36" s="71" t="s">
        <v>15</v>
      </c>
      <c r="AG36" s="71" t="s">
        <v>9</v>
      </c>
      <c r="AH36" s="71" t="s">
        <v>10</v>
      </c>
      <c r="AI36" s="71" t="s">
        <v>11</v>
      </c>
      <c r="AJ36" s="82"/>
      <c r="AK36" s="82"/>
      <c r="AL36" s="82"/>
      <c r="AM36" s="36"/>
      <c r="AN36" s="75"/>
      <c r="AO36" s="75"/>
      <c r="AP36" s="75"/>
      <c r="AQ36" s="75"/>
      <c r="AR36" s="75"/>
      <c r="AS36" s="75"/>
      <c r="AT36" s="75"/>
      <c r="AU36" s="80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5"/>
      <c r="BV36" s="26"/>
    </row>
    <row r="37" spans="1:1026" s="7" customFormat="1" ht="26.25" customHeight="1">
      <c r="A37" s="65" t="s">
        <v>82</v>
      </c>
      <c r="B37" s="64" t="s">
        <v>44</v>
      </c>
      <c r="C37" s="65">
        <v>227840</v>
      </c>
      <c r="D37" s="29" t="s">
        <v>102</v>
      </c>
      <c r="E37" s="32"/>
      <c r="F37" s="31" t="s">
        <v>88</v>
      </c>
      <c r="G37" s="31"/>
      <c r="H37" s="31"/>
      <c r="I37" s="31"/>
      <c r="J37" s="31"/>
      <c r="K37" s="32"/>
      <c r="L37" s="32"/>
      <c r="M37" s="33"/>
      <c r="N37" s="31"/>
      <c r="O37" s="31"/>
      <c r="P37" s="32"/>
      <c r="Q37" s="32"/>
      <c r="R37" s="32"/>
      <c r="S37" s="32"/>
      <c r="T37" s="31"/>
      <c r="U37" s="31"/>
      <c r="V37" s="31" t="s">
        <v>88</v>
      </c>
      <c r="W37" s="31" t="s">
        <v>88</v>
      </c>
      <c r="X37" s="31" t="s">
        <v>18</v>
      </c>
      <c r="Y37" s="32"/>
      <c r="Z37" s="32" t="s">
        <v>18</v>
      </c>
      <c r="AA37" s="31"/>
      <c r="AB37" s="31" t="s">
        <v>88</v>
      </c>
      <c r="AC37" s="31"/>
      <c r="AD37" s="31" t="s">
        <v>88</v>
      </c>
      <c r="AE37" s="31"/>
      <c r="AF37" s="32" t="s">
        <v>18</v>
      </c>
      <c r="AG37" s="32"/>
      <c r="AH37" s="28" t="s">
        <v>88</v>
      </c>
      <c r="AI37" s="33" t="s">
        <v>27</v>
      </c>
      <c r="AJ37" s="11">
        <f>AN37</f>
        <v>108</v>
      </c>
      <c r="AK37" s="11">
        <f>AJ37+AL37</f>
        <v>108</v>
      </c>
      <c r="AL37" s="11">
        <f>AO37</f>
        <v>0</v>
      </c>
      <c r="AM37" s="36" t="s">
        <v>35</v>
      </c>
      <c r="AN37" s="77">
        <f>$AN$2-BT37</f>
        <v>108</v>
      </c>
      <c r="AO37" s="77">
        <f>(BU37-AN37)</f>
        <v>0</v>
      </c>
      <c r="AP37" s="76"/>
      <c r="AQ37" s="12"/>
      <c r="AR37" s="12"/>
      <c r="AS37" s="12"/>
      <c r="AT37" s="12">
        <v>2</v>
      </c>
      <c r="AU37" s="12"/>
      <c r="AV37" s="13">
        <f>COUNTIF(E37:AI37,"M")</f>
        <v>0</v>
      </c>
      <c r="AW37" s="13">
        <f>COUNTIF(E37:AI37,"T")</f>
        <v>0</v>
      </c>
      <c r="AX37" s="13">
        <f>COUNTIF(E37:AI37,"P")</f>
        <v>3</v>
      </c>
      <c r="AY37" s="13">
        <f>COUNTIF(E37:AI37,"SN")</f>
        <v>0</v>
      </c>
      <c r="AZ37" s="13">
        <f>COUNTIF(E37:AI37,"M/T")</f>
        <v>0</v>
      </c>
      <c r="BA37" s="13">
        <f>COUNTIF(E37:AI37,"I/I")</f>
        <v>0</v>
      </c>
      <c r="BB37" s="13">
        <f>COUNTIF(E37:AI37,"I")</f>
        <v>0</v>
      </c>
      <c r="BC37" s="13">
        <f>COUNTIF(E37:AI37,"I²")</f>
        <v>0</v>
      </c>
      <c r="BD37" s="13">
        <f>COUNTIF(E37:AI37,"M4")</f>
        <v>0</v>
      </c>
      <c r="BE37" s="13">
        <f>COUNTIF(E37:AI37,"T6")</f>
        <v>0</v>
      </c>
      <c r="BF37" s="13">
        <f>COUNTIF(E37:AI37,"M/SN")</f>
        <v>0</v>
      </c>
      <c r="BG37" s="13">
        <f>COUNTIF(E37:AI37,"T/SN")</f>
        <v>0</v>
      </c>
      <c r="BH37" s="13">
        <f>COUNTIF(E37:AI37,"T/I")</f>
        <v>0</v>
      </c>
      <c r="BI37" s="13">
        <f>COUNTIF(E37:AI37,"P/i")</f>
        <v>0</v>
      </c>
      <c r="BJ37" s="13">
        <f>COUNTIF(E37:AI37,"m/i")</f>
        <v>0</v>
      </c>
      <c r="BK37" s="13">
        <f t="shared" si="0"/>
        <v>0</v>
      </c>
      <c r="BL37" s="13">
        <f>COUNTIF(E37:AI37,"I2/SN")</f>
        <v>0</v>
      </c>
      <c r="BM37" s="13">
        <f>COUNTIF(E37:AI37,"M5")</f>
        <v>0</v>
      </c>
      <c r="BN37" s="13">
        <f t="shared" si="1"/>
        <v>0</v>
      </c>
      <c r="BO37" s="13">
        <f t="shared" si="2"/>
        <v>0</v>
      </c>
      <c r="BP37" s="13">
        <f>COUNTIF(E37:AI37,"P2")</f>
        <v>6</v>
      </c>
      <c r="BQ37" s="13">
        <f>COUNTIF(E37:AI37,"I2/N")</f>
        <v>0</v>
      </c>
      <c r="BR37" s="13">
        <f>COUNTIF(E37:AI37,"N/M")</f>
        <v>0</v>
      </c>
      <c r="BS37" s="13">
        <f>COUNTIF(E37:AI37,"I/M")</f>
        <v>0</v>
      </c>
      <c r="BT37" s="13">
        <f t="shared" si="3"/>
        <v>12</v>
      </c>
      <c r="BU37" s="15">
        <f t="shared" si="4"/>
        <v>108</v>
      </c>
    </row>
    <row r="38" spans="1:1026">
      <c r="A38" s="58"/>
      <c r="B38" s="59"/>
      <c r="C38" s="58"/>
      <c r="R38" s="50"/>
      <c r="S38" s="50"/>
      <c r="T38" s="50"/>
      <c r="U38" s="50"/>
      <c r="V38" s="50"/>
      <c r="W38" s="50"/>
      <c r="X38" s="50"/>
      <c r="Y38" s="50"/>
      <c r="AM38" s="37"/>
      <c r="AN38" s="78"/>
      <c r="AO38" s="78"/>
      <c r="AP38" s="78"/>
      <c r="AQ38" s="78"/>
      <c r="AR38" s="78"/>
      <c r="AS38" s="78"/>
      <c r="AT38" s="78"/>
      <c r="BN38" s="22"/>
      <c r="BO38" s="19"/>
      <c r="BP38" s="19"/>
      <c r="BQ38" s="19"/>
      <c r="BR38" s="19"/>
      <c r="BS38" s="19"/>
      <c r="BT38" s="22"/>
      <c r="BU38" s="20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  <c r="AMI38"/>
      <c r="AMJ38"/>
      <c r="AMK38"/>
      <c r="AML38"/>
    </row>
    <row r="39" spans="1:1026">
      <c r="A39" s="49" t="s">
        <v>59</v>
      </c>
      <c r="D39" s="51" t="s">
        <v>60</v>
      </c>
      <c r="E39" s="51"/>
      <c r="F39" s="51"/>
      <c r="G39" s="51"/>
      <c r="H39" s="73"/>
      <c r="AM39" s="38"/>
      <c r="AN39" s="78"/>
      <c r="AO39" s="78"/>
      <c r="AP39" s="78"/>
      <c r="AQ39" s="78"/>
      <c r="AR39" s="78"/>
      <c r="AS39" s="78"/>
      <c r="AT39" s="78"/>
      <c r="BN39" s="22"/>
      <c r="BO39" s="22"/>
      <c r="BP39" s="22"/>
      <c r="BQ39" s="22"/>
      <c r="BR39" s="22"/>
      <c r="BS39" s="22"/>
      <c r="BT39" s="22"/>
    </row>
    <row r="40" spans="1:1026" ht="22.5" customHeight="1">
      <c r="A40" s="49" t="s">
        <v>61</v>
      </c>
      <c r="D40" s="51" t="s">
        <v>62</v>
      </c>
      <c r="E40" s="51"/>
      <c r="F40" s="51"/>
      <c r="G40" s="51"/>
      <c r="H40" s="73"/>
      <c r="R40" s="58"/>
      <c r="S40" s="59"/>
      <c r="T40" s="58"/>
      <c r="U40" s="52"/>
      <c r="Z40" s="60"/>
      <c r="AA40" s="61"/>
      <c r="AB40" s="53"/>
      <c r="AC40" s="60"/>
      <c r="AD40" s="54"/>
      <c r="AE40" s="54"/>
      <c r="AF40" s="54"/>
      <c r="AG40" s="54"/>
      <c r="AH40" s="54"/>
      <c r="AI40" s="54"/>
      <c r="AJ40" s="54"/>
      <c r="AK40" s="40"/>
      <c r="AL40" s="40"/>
      <c r="AM40" s="40"/>
      <c r="AN40" s="40"/>
      <c r="AO40" s="40"/>
      <c r="AP40" s="40"/>
      <c r="AQ40" s="40"/>
      <c r="AR40" s="40"/>
      <c r="AS40" s="40"/>
      <c r="AT40" s="40"/>
      <c r="AU40" s="40"/>
      <c r="AV40" s="40"/>
      <c r="AW40" s="40"/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1"/>
      <c r="BJ40" s="41"/>
      <c r="BK40" s="41"/>
      <c r="BL40" s="42"/>
      <c r="BM40" s="26"/>
      <c r="BN40" s="26"/>
      <c r="BO40" s="7"/>
      <c r="BP40" s="7"/>
      <c r="BQ40" s="7"/>
      <c r="BR40" s="7"/>
      <c r="BS40" s="7"/>
      <c r="BT40" s="26"/>
      <c r="BU40" s="23"/>
      <c r="BV40" s="23"/>
      <c r="BW40" s="23"/>
      <c r="BX40" s="23"/>
      <c r="BY40" s="23"/>
      <c r="BZ40" s="23"/>
      <c r="CA40" s="23"/>
      <c r="CB40" s="23"/>
      <c r="CC40" s="23"/>
      <c r="CD40" s="23"/>
      <c r="CE40" s="23"/>
      <c r="CF40" s="23"/>
      <c r="CG40" s="23"/>
      <c r="CH40" s="23"/>
      <c r="CI40" s="23"/>
      <c r="CJ40" s="23"/>
      <c r="CK40" s="23"/>
      <c r="CL40" s="23"/>
      <c r="CM40" s="23"/>
      <c r="CN40" s="23"/>
      <c r="CO40" s="23"/>
      <c r="CP40" s="23"/>
      <c r="CQ40" s="23"/>
      <c r="CR40" s="23"/>
      <c r="CS40" s="23"/>
      <c r="CT40" s="25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  <c r="AMI40"/>
      <c r="AMJ40"/>
      <c r="AMK40"/>
      <c r="AML40"/>
    </row>
    <row r="41" spans="1:1026" ht="22.5" customHeight="1">
      <c r="A41" s="49" t="s">
        <v>63</v>
      </c>
      <c r="D41" s="51" t="s">
        <v>64</v>
      </c>
      <c r="E41" s="51"/>
      <c r="F41" s="51"/>
      <c r="G41" s="51"/>
      <c r="H41" s="51"/>
      <c r="Z41" s="60"/>
      <c r="AA41" s="61"/>
      <c r="AB41" s="53"/>
      <c r="AC41" s="60"/>
      <c r="AD41" s="54"/>
      <c r="AE41" s="54"/>
      <c r="AF41" s="54"/>
      <c r="AG41" s="54"/>
      <c r="AH41" s="54"/>
      <c r="AI41" s="54"/>
      <c r="AJ41" s="54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1"/>
      <c r="BJ41" s="41"/>
      <c r="BK41" s="41"/>
      <c r="BL41" s="42"/>
      <c r="BM41" s="26"/>
      <c r="BN41" s="26"/>
      <c r="BO41" s="7"/>
      <c r="BP41" s="7"/>
      <c r="BQ41" s="7"/>
      <c r="BR41" s="7"/>
      <c r="BS41" s="7"/>
      <c r="BT41" s="26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5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  <c r="AMI41"/>
      <c r="AMJ41"/>
      <c r="AMK41"/>
      <c r="AML41"/>
    </row>
    <row r="42" spans="1:1026" ht="19.5" customHeight="1">
      <c r="A42" s="49" t="s">
        <v>65</v>
      </c>
      <c r="D42" s="51" t="s">
        <v>66</v>
      </c>
      <c r="E42" s="51"/>
      <c r="F42" s="51"/>
      <c r="G42" s="51"/>
      <c r="H42" s="73"/>
      <c r="Z42" s="62"/>
      <c r="AA42" s="61"/>
      <c r="AB42" s="62"/>
      <c r="AC42" s="53"/>
      <c r="AD42" s="54"/>
      <c r="AE42" s="54"/>
      <c r="AF42" s="54"/>
      <c r="AG42" s="54"/>
      <c r="AH42" s="54"/>
      <c r="AI42" s="54"/>
      <c r="AJ42" s="54"/>
      <c r="AK42" s="26"/>
      <c r="AL42" s="26"/>
      <c r="AM42" s="26"/>
      <c r="AN42" s="26"/>
      <c r="AO42" s="43"/>
      <c r="AP42" s="26"/>
      <c r="AQ42" s="26"/>
      <c r="AR42" s="26"/>
      <c r="AS42" s="26"/>
      <c r="AT42" s="26"/>
      <c r="AU42" s="26"/>
      <c r="AV42" s="40"/>
      <c r="AW42" s="26"/>
      <c r="AX42" s="26"/>
      <c r="AY42" s="26"/>
      <c r="AZ42" s="26"/>
      <c r="BA42" s="26"/>
      <c r="BB42" s="26"/>
      <c r="BC42" s="26"/>
      <c r="BD42" s="44"/>
      <c r="BE42" s="26"/>
      <c r="BF42" s="26"/>
      <c r="BG42" s="26"/>
      <c r="BH42" s="26"/>
      <c r="BI42" s="45"/>
      <c r="BJ42" s="45"/>
      <c r="BK42" s="45"/>
      <c r="BL42" s="42"/>
      <c r="BM42" s="46"/>
      <c r="BN42" s="46"/>
      <c r="BO42" s="8"/>
      <c r="BP42" s="47"/>
      <c r="BQ42" s="47"/>
      <c r="BR42" s="47"/>
      <c r="BS42" s="47"/>
      <c r="BT42" s="47"/>
      <c r="BU42" s="23"/>
      <c r="BV42" s="23"/>
      <c r="BW42" s="23"/>
      <c r="BX42" s="23"/>
      <c r="BY42" s="23"/>
      <c r="BZ42" s="23"/>
      <c r="CA42" s="23"/>
      <c r="CB42" s="23"/>
      <c r="CC42" s="23"/>
      <c r="CD42" s="23"/>
      <c r="CE42" s="23"/>
      <c r="CF42" s="23"/>
      <c r="CG42" s="23"/>
      <c r="CH42" s="23"/>
      <c r="CI42" s="23"/>
      <c r="CJ42" s="23"/>
      <c r="CK42" s="23"/>
      <c r="CL42" s="23"/>
      <c r="CM42" s="23"/>
      <c r="CN42" s="23"/>
      <c r="CO42" s="23"/>
      <c r="CP42" s="23"/>
      <c r="CQ42" s="23"/>
      <c r="CR42" s="23"/>
      <c r="CS42" s="23"/>
      <c r="CT42" s="25"/>
      <c r="CU42" s="48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  <c r="AMI42"/>
      <c r="AMJ42"/>
      <c r="AMK42"/>
      <c r="AML42"/>
    </row>
    <row r="43" spans="1:1026" ht="21" customHeight="1">
      <c r="D43" s="81" t="s">
        <v>93</v>
      </c>
      <c r="E43" s="81"/>
      <c r="F43" s="81"/>
      <c r="G43" s="81"/>
      <c r="H43" s="72"/>
      <c r="Z43" s="62"/>
      <c r="AA43" s="61"/>
      <c r="AB43" s="53"/>
      <c r="AC43" s="53"/>
      <c r="AD43" s="54"/>
      <c r="AE43" s="54"/>
      <c r="AF43" s="54"/>
      <c r="AG43" s="54"/>
      <c r="AH43" s="54"/>
      <c r="AI43" s="54"/>
      <c r="AJ43" s="54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40"/>
      <c r="AX43" s="26"/>
      <c r="AY43" s="26"/>
      <c r="AZ43" s="40"/>
      <c r="BA43" s="26"/>
      <c r="BB43" s="26"/>
      <c r="BC43" s="40"/>
      <c r="BD43" s="26"/>
      <c r="BE43" s="26"/>
      <c r="BF43" s="40"/>
      <c r="BG43" s="26"/>
      <c r="BH43" s="26"/>
      <c r="BI43" s="45"/>
      <c r="BJ43" s="45"/>
      <c r="BK43" s="45"/>
      <c r="BL43" s="42"/>
      <c r="BM43" s="46"/>
      <c r="BN43" s="46"/>
      <c r="BO43" s="8"/>
      <c r="BP43" s="47"/>
      <c r="BQ43" s="47"/>
      <c r="BR43" s="47"/>
      <c r="BS43" s="47"/>
      <c r="BT43" s="47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5"/>
      <c r="CU43" s="48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  <c r="AMI43"/>
      <c r="AMJ43"/>
      <c r="AMK43"/>
      <c r="AML43"/>
    </row>
    <row r="44" spans="1:1026" ht="21" customHeight="1">
      <c r="D44" s="55" t="s">
        <v>109</v>
      </c>
      <c r="E44" s="55"/>
      <c r="F44" s="55"/>
      <c r="G44" s="55"/>
      <c r="H44" s="72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  <c r="AMI44"/>
      <c r="AMJ44"/>
      <c r="AMK44"/>
      <c r="AML44"/>
    </row>
    <row r="45" spans="1:1026" ht="26.25" customHeight="1">
      <c r="D45" s="55" t="s">
        <v>96</v>
      </c>
      <c r="E45" s="55"/>
      <c r="F45" s="55"/>
      <c r="G45" s="55"/>
      <c r="H45" s="72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  <c r="AMI45"/>
      <c r="AMJ45"/>
      <c r="AMK45"/>
      <c r="AML45"/>
    </row>
    <row r="46" spans="1:1026" ht="26.25" customHeight="1">
      <c r="D46" s="55" t="s">
        <v>101</v>
      </c>
      <c r="E46" s="55"/>
      <c r="F46" s="55"/>
      <c r="G46" s="55"/>
      <c r="H46" s="55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  <c r="AMI46"/>
      <c r="AMJ46"/>
      <c r="AMK46"/>
      <c r="AML46"/>
    </row>
    <row r="47" spans="1:1026" ht="26.25" customHeight="1">
      <c r="D47" s="55" t="s">
        <v>94</v>
      </c>
      <c r="E47" s="55"/>
      <c r="F47" s="55"/>
      <c r="G47" s="55"/>
      <c r="H47" s="72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  <c r="AMI47"/>
      <c r="AMJ47"/>
      <c r="AMK47"/>
      <c r="AML47"/>
    </row>
    <row r="48" spans="1:1026" ht="21" customHeight="1">
      <c r="D48" s="55" t="s">
        <v>89</v>
      </c>
      <c r="E48" s="55"/>
      <c r="F48" s="55"/>
      <c r="G48" s="55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  <c r="AMI48"/>
      <c r="AMJ48"/>
      <c r="AMK48"/>
      <c r="AML48"/>
    </row>
    <row r="49" spans="1:1026">
      <c r="D49" s="55" t="s">
        <v>90</v>
      </c>
      <c r="E49" s="55"/>
      <c r="F49" s="55"/>
      <c r="G49" s="55"/>
      <c r="H49" s="72"/>
    </row>
    <row r="50" spans="1:1026">
      <c r="D50" s="55" t="s">
        <v>95</v>
      </c>
      <c r="E50" s="55"/>
      <c r="F50" s="55"/>
      <c r="G50" s="55"/>
      <c r="H50" s="55"/>
    </row>
    <row r="51" spans="1:1026">
      <c r="A51" s="56"/>
      <c r="B51" s="56"/>
      <c r="C51" s="56"/>
      <c r="D51" s="49" t="s">
        <v>97</v>
      </c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  <c r="AMI51"/>
      <c r="AMJ51"/>
      <c r="AMK51"/>
      <c r="AML51"/>
    </row>
    <row r="52" spans="1:1026" s="1" customFormat="1" ht="12.75">
      <c r="A52" s="49"/>
      <c r="B52" s="49"/>
      <c r="C52" s="49"/>
      <c r="D52" s="55" t="s">
        <v>98</v>
      </c>
      <c r="E52" s="57" t="s">
        <v>104</v>
      </c>
      <c r="F52" s="55"/>
      <c r="G52" s="55"/>
      <c r="H52" s="55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9"/>
      <c r="AI52" s="49"/>
      <c r="AJ52" s="49"/>
    </row>
  </sheetData>
  <mergeCells count="49">
    <mergeCell ref="AL4:AL5"/>
    <mergeCell ref="A1:AJ3"/>
    <mergeCell ref="A4:A5"/>
    <mergeCell ref="D4:D5"/>
    <mergeCell ref="AJ4:AJ5"/>
    <mergeCell ref="AK4:AK5"/>
    <mergeCell ref="AL7:AL8"/>
    <mergeCell ref="A11:A12"/>
    <mergeCell ref="D11:D12"/>
    <mergeCell ref="AJ11:AJ12"/>
    <mergeCell ref="AK11:AK12"/>
    <mergeCell ref="AL11:AL12"/>
    <mergeCell ref="A7:A8"/>
    <mergeCell ref="D7:D8"/>
    <mergeCell ref="AJ7:AJ8"/>
    <mergeCell ref="AK7:AK8"/>
    <mergeCell ref="A15:A16"/>
    <mergeCell ref="D15:D16"/>
    <mergeCell ref="AJ15:AJ16"/>
    <mergeCell ref="AK15:AK16"/>
    <mergeCell ref="AL15:AL16"/>
    <mergeCell ref="AL20:AL21"/>
    <mergeCell ref="A24:A25"/>
    <mergeCell ref="D24:D25"/>
    <mergeCell ref="AJ24:AJ25"/>
    <mergeCell ref="AK24:AK25"/>
    <mergeCell ref="AL24:AL25"/>
    <mergeCell ref="E17:AI17"/>
    <mergeCell ref="D43:G43"/>
    <mergeCell ref="AL28:AL29"/>
    <mergeCell ref="A32:A33"/>
    <mergeCell ref="D32:D33"/>
    <mergeCell ref="AJ32:AJ33"/>
    <mergeCell ref="AK32:AK33"/>
    <mergeCell ref="AL32:AL33"/>
    <mergeCell ref="A28:A29"/>
    <mergeCell ref="D28:D29"/>
    <mergeCell ref="AJ28:AJ29"/>
    <mergeCell ref="AK28:AK29"/>
    <mergeCell ref="A20:A21"/>
    <mergeCell ref="D20:D21"/>
    <mergeCell ref="AJ20:AJ21"/>
    <mergeCell ref="AK20:AK21"/>
    <mergeCell ref="E26:M26"/>
    <mergeCell ref="AL35:AL36"/>
    <mergeCell ref="A35:A36"/>
    <mergeCell ref="D35:D36"/>
    <mergeCell ref="AJ35:AJ36"/>
    <mergeCell ref="AK35:AK36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2"/>
  <sheetViews>
    <sheetView topLeftCell="A103" workbookViewId="0">
      <selection activeCell="B125" sqref="B125"/>
    </sheetView>
  </sheetViews>
  <sheetFormatPr defaultRowHeight="15"/>
  <cols>
    <col min="2" max="2" width="31.85546875" customWidth="1"/>
    <col min="5" max="35" width="4.85546875" customWidth="1"/>
  </cols>
  <sheetData>
    <row r="1" spans="1:35" ht="15.75">
      <c r="A1" s="89" t="s">
        <v>119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</row>
    <row r="2" spans="1:35" ht="15.75">
      <c r="A2" s="91" t="s">
        <v>120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</row>
    <row r="3" spans="1:35" ht="16.5" thickBot="1">
      <c r="A3" s="93" t="s">
        <v>121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</row>
    <row r="4" spans="1:35" ht="15.75">
      <c r="A4" s="95" t="s">
        <v>122</v>
      </c>
      <c r="B4" s="96" t="s">
        <v>1</v>
      </c>
      <c r="C4" s="96" t="s">
        <v>123</v>
      </c>
      <c r="D4" s="97" t="s">
        <v>3</v>
      </c>
      <c r="E4" s="96">
        <v>1</v>
      </c>
      <c r="F4" s="96">
        <v>2</v>
      </c>
      <c r="G4" s="96">
        <v>3</v>
      </c>
      <c r="H4" s="96">
        <v>4</v>
      </c>
      <c r="I4" s="96">
        <v>5</v>
      </c>
      <c r="J4" s="96">
        <v>6</v>
      </c>
      <c r="K4" s="96">
        <v>7</v>
      </c>
      <c r="L4" s="96">
        <v>8</v>
      </c>
      <c r="M4" s="96">
        <v>9</v>
      </c>
      <c r="N4" s="96">
        <v>10</v>
      </c>
      <c r="O4" s="96">
        <v>11</v>
      </c>
      <c r="P4" s="96">
        <v>12</v>
      </c>
      <c r="Q4" s="96">
        <v>13</v>
      </c>
      <c r="R4" s="96">
        <v>14</v>
      </c>
      <c r="S4" s="96">
        <v>15</v>
      </c>
      <c r="T4" s="96">
        <v>16</v>
      </c>
      <c r="U4" s="96">
        <v>17</v>
      </c>
      <c r="V4" s="96">
        <v>18</v>
      </c>
      <c r="W4" s="96">
        <v>19</v>
      </c>
      <c r="X4" s="96">
        <v>20</v>
      </c>
      <c r="Y4" s="96">
        <v>21</v>
      </c>
      <c r="Z4" s="96">
        <v>22</v>
      </c>
      <c r="AA4" s="96">
        <v>23</v>
      </c>
      <c r="AB4" s="96">
        <v>24</v>
      </c>
      <c r="AC4" s="96">
        <v>25</v>
      </c>
      <c r="AD4" s="96">
        <v>26</v>
      </c>
      <c r="AE4" s="96">
        <v>27</v>
      </c>
      <c r="AF4" s="96">
        <v>28</v>
      </c>
      <c r="AG4" s="96">
        <v>29</v>
      </c>
      <c r="AH4" s="96">
        <v>30</v>
      </c>
      <c r="AI4" s="96">
        <v>31</v>
      </c>
    </row>
    <row r="5" spans="1:35" ht="15.75">
      <c r="A5" s="98"/>
      <c r="B5" s="99" t="s">
        <v>124</v>
      </c>
      <c r="C5" s="99" t="s">
        <v>8</v>
      </c>
      <c r="D5" s="100"/>
      <c r="E5" s="101" t="s">
        <v>9</v>
      </c>
      <c r="F5" s="101" t="s">
        <v>10</v>
      </c>
      <c r="G5" s="101" t="s">
        <v>11</v>
      </c>
      <c r="H5" s="101" t="s">
        <v>12</v>
      </c>
      <c r="I5" s="101" t="s">
        <v>13</v>
      </c>
      <c r="J5" s="101" t="s">
        <v>14</v>
      </c>
      <c r="K5" s="101" t="s">
        <v>15</v>
      </c>
      <c r="L5" s="101" t="s">
        <v>9</v>
      </c>
      <c r="M5" s="101" t="s">
        <v>10</v>
      </c>
      <c r="N5" s="101" t="s">
        <v>11</v>
      </c>
      <c r="O5" s="101" t="s">
        <v>12</v>
      </c>
      <c r="P5" s="101" t="s">
        <v>13</v>
      </c>
      <c r="Q5" s="101" t="s">
        <v>14</v>
      </c>
      <c r="R5" s="101" t="s">
        <v>15</v>
      </c>
      <c r="S5" s="101" t="s">
        <v>9</v>
      </c>
      <c r="T5" s="101" t="s">
        <v>10</v>
      </c>
      <c r="U5" s="101" t="s">
        <v>11</v>
      </c>
      <c r="V5" s="101" t="s">
        <v>12</v>
      </c>
      <c r="W5" s="101" t="s">
        <v>13</v>
      </c>
      <c r="X5" s="101" t="s">
        <v>14</v>
      </c>
      <c r="Y5" s="101" t="s">
        <v>15</v>
      </c>
      <c r="Z5" s="101" t="s">
        <v>9</v>
      </c>
      <c r="AA5" s="101" t="s">
        <v>10</v>
      </c>
      <c r="AB5" s="101" t="s">
        <v>11</v>
      </c>
      <c r="AC5" s="101" t="s">
        <v>12</v>
      </c>
      <c r="AD5" s="101" t="s">
        <v>13</v>
      </c>
      <c r="AE5" s="101" t="s">
        <v>14</v>
      </c>
      <c r="AF5" s="101" t="s">
        <v>15</v>
      </c>
      <c r="AG5" s="101" t="s">
        <v>9</v>
      </c>
      <c r="AH5" s="101" t="s">
        <v>10</v>
      </c>
      <c r="AI5" s="101" t="s">
        <v>11</v>
      </c>
    </row>
    <row r="6" spans="1:35" ht="15.75">
      <c r="A6" s="102" t="s">
        <v>125</v>
      </c>
      <c r="B6" s="103" t="s">
        <v>126</v>
      </c>
      <c r="C6" s="104">
        <v>602458</v>
      </c>
      <c r="D6" s="105" t="s">
        <v>127</v>
      </c>
      <c r="E6" s="106" t="s">
        <v>23</v>
      </c>
      <c r="F6" s="107" t="s">
        <v>23</v>
      </c>
      <c r="G6" s="107"/>
      <c r="H6" s="107"/>
      <c r="I6" s="107"/>
      <c r="J6" s="107"/>
      <c r="K6" s="108"/>
      <c r="L6" s="108"/>
      <c r="M6" s="107" t="s">
        <v>23</v>
      </c>
      <c r="N6" s="107"/>
      <c r="O6" s="107"/>
      <c r="P6" s="108"/>
      <c r="Q6" s="108" t="s">
        <v>23</v>
      </c>
      <c r="R6" s="108"/>
      <c r="S6" s="106" t="s">
        <v>23</v>
      </c>
      <c r="T6" s="107" t="s">
        <v>23</v>
      </c>
      <c r="U6" s="107"/>
      <c r="V6" s="107"/>
      <c r="W6" s="107"/>
      <c r="X6" s="107" t="s">
        <v>23</v>
      </c>
      <c r="Y6" s="108" t="s">
        <v>23</v>
      </c>
      <c r="Z6" s="108" t="s">
        <v>23</v>
      </c>
      <c r="AA6" s="107"/>
      <c r="AB6" s="107"/>
      <c r="AC6" s="109" t="s">
        <v>23</v>
      </c>
      <c r="AD6" s="107"/>
      <c r="AE6" s="107" t="s">
        <v>23</v>
      </c>
      <c r="AF6" s="108" t="s">
        <v>23</v>
      </c>
      <c r="AG6" s="108"/>
      <c r="AH6" s="107" t="s">
        <v>23</v>
      </c>
      <c r="AI6" s="107"/>
    </row>
    <row r="7" spans="1:35" ht="15.75">
      <c r="A7" s="102">
        <v>142611</v>
      </c>
      <c r="B7" s="103" t="s">
        <v>128</v>
      </c>
      <c r="C7" s="104">
        <v>889182</v>
      </c>
      <c r="D7" s="105" t="s">
        <v>127</v>
      </c>
      <c r="E7" s="111" t="s">
        <v>23</v>
      </c>
      <c r="F7" s="112"/>
      <c r="G7" s="112"/>
      <c r="H7" s="113" t="s">
        <v>23</v>
      </c>
      <c r="I7" s="112"/>
      <c r="J7" s="112"/>
      <c r="K7" s="111" t="s">
        <v>23</v>
      </c>
      <c r="L7" s="111"/>
      <c r="M7" s="112"/>
      <c r="N7" s="112" t="s">
        <v>23</v>
      </c>
      <c r="O7" s="112"/>
      <c r="P7" s="111"/>
      <c r="Q7" s="111" t="s">
        <v>23</v>
      </c>
      <c r="R7" s="114" t="s">
        <v>23</v>
      </c>
      <c r="S7" s="111"/>
      <c r="T7" s="115" t="s">
        <v>27</v>
      </c>
      <c r="U7" s="112"/>
      <c r="V7" s="112"/>
      <c r="W7" s="112" t="s">
        <v>23</v>
      </c>
      <c r="X7" s="112"/>
      <c r="Y7" s="114" t="s">
        <v>23</v>
      </c>
      <c r="Z7" s="111" t="s">
        <v>23</v>
      </c>
      <c r="AA7" s="112"/>
      <c r="AB7" s="112"/>
      <c r="AC7" s="112" t="s">
        <v>23</v>
      </c>
      <c r="AD7" s="112"/>
      <c r="AE7" s="112"/>
      <c r="AF7" s="111" t="s">
        <v>23</v>
      </c>
      <c r="AG7" s="114" t="s">
        <v>23</v>
      </c>
      <c r="AH7" s="112"/>
      <c r="AI7" s="112" t="s">
        <v>23</v>
      </c>
    </row>
    <row r="8" spans="1:35" ht="15.75">
      <c r="A8" s="102" t="s">
        <v>129</v>
      </c>
      <c r="B8" s="103" t="s">
        <v>130</v>
      </c>
      <c r="C8" s="104">
        <v>567433</v>
      </c>
      <c r="D8" s="105" t="s">
        <v>127</v>
      </c>
      <c r="E8" s="108" t="s">
        <v>23</v>
      </c>
      <c r="F8" s="107"/>
      <c r="G8" s="107"/>
      <c r="H8" s="107" t="s">
        <v>23</v>
      </c>
      <c r="I8" s="107"/>
      <c r="J8" s="107"/>
      <c r="K8" s="108" t="s">
        <v>23</v>
      </c>
      <c r="L8" s="108"/>
      <c r="M8" s="107"/>
      <c r="N8" s="107" t="s">
        <v>23</v>
      </c>
      <c r="O8" s="107"/>
      <c r="P8" s="108"/>
      <c r="Q8" s="108" t="s">
        <v>23</v>
      </c>
      <c r="R8" s="108"/>
      <c r="S8" s="108"/>
      <c r="T8" s="116" t="s">
        <v>27</v>
      </c>
      <c r="U8" s="107"/>
      <c r="V8" s="107"/>
      <c r="W8" s="107" t="s">
        <v>23</v>
      </c>
      <c r="X8" s="107"/>
      <c r="Y8" s="108"/>
      <c r="Z8" s="117" t="s">
        <v>113</v>
      </c>
      <c r="AA8" s="107"/>
      <c r="AB8" s="107"/>
      <c r="AC8" s="107" t="s">
        <v>23</v>
      </c>
      <c r="AD8" s="107"/>
      <c r="AE8" s="107"/>
      <c r="AF8" s="108" t="s">
        <v>23</v>
      </c>
      <c r="AG8" s="108"/>
      <c r="AH8" s="107"/>
      <c r="AI8" s="107" t="s">
        <v>23</v>
      </c>
    </row>
    <row r="9" spans="1:35" ht="15.75">
      <c r="A9" s="102" t="s">
        <v>131</v>
      </c>
      <c r="B9" s="103" t="s">
        <v>132</v>
      </c>
      <c r="C9" s="104">
        <v>727347</v>
      </c>
      <c r="D9" s="105" t="s">
        <v>127</v>
      </c>
      <c r="E9" s="117" t="s">
        <v>27</v>
      </c>
      <c r="F9" s="107"/>
      <c r="G9" s="107"/>
      <c r="H9" s="107" t="s">
        <v>23</v>
      </c>
      <c r="I9" s="109" t="s">
        <v>23</v>
      </c>
      <c r="J9" s="107"/>
      <c r="K9" s="108" t="s">
        <v>23</v>
      </c>
      <c r="L9" s="108"/>
      <c r="M9" s="107"/>
      <c r="N9" s="109" t="s">
        <v>23</v>
      </c>
      <c r="O9" s="107"/>
      <c r="P9" s="108"/>
      <c r="Q9" s="108" t="s">
        <v>23</v>
      </c>
      <c r="R9" s="108"/>
      <c r="S9" s="108"/>
      <c r="T9" s="107" t="s">
        <v>23</v>
      </c>
      <c r="U9" s="107"/>
      <c r="V9" s="107"/>
      <c r="W9" s="107" t="s">
        <v>23</v>
      </c>
      <c r="X9" s="107"/>
      <c r="Y9" s="108"/>
      <c r="Z9" s="108" t="s">
        <v>23</v>
      </c>
      <c r="AA9" s="109" t="s">
        <v>23</v>
      </c>
      <c r="AB9" s="107"/>
      <c r="AC9" s="107" t="s">
        <v>23</v>
      </c>
      <c r="AD9" s="107"/>
      <c r="AE9" s="107"/>
      <c r="AF9" s="117" t="s">
        <v>27</v>
      </c>
      <c r="AG9" s="108"/>
      <c r="AH9" s="107"/>
      <c r="AI9" s="116" t="s">
        <v>27</v>
      </c>
    </row>
    <row r="10" spans="1:35" ht="15.75">
      <c r="A10" s="102" t="s">
        <v>133</v>
      </c>
      <c r="B10" s="103" t="s">
        <v>134</v>
      </c>
      <c r="C10" s="104">
        <v>193516</v>
      </c>
      <c r="D10" s="105" t="s">
        <v>135</v>
      </c>
      <c r="E10" s="118" t="s">
        <v>136</v>
      </c>
      <c r="F10" s="119"/>
      <c r="G10" s="119"/>
      <c r="H10" s="119"/>
      <c r="I10" s="119"/>
      <c r="J10" s="119"/>
      <c r="K10" s="119"/>
      <c r="L10" s="120"/>
      <c r="M10" s="121" t="s">
        <v>23</v>
      </c>
      <c r="N10" s="121" t="s">
        <v>23</v>
      </c>
      <c r="O10" s="121"/>
      <c r="P10" s="122"/>
      <c r="Q10" s="122"/>
      <c r="R10" s="123" t="s">
        <v>23</v>
      </c>
      <c r="S10" s="123" t="s">
        <v>23</v>
      </c>
      <c r="T10" s="121" t="s">
        <v>23</v>
      </c>
      <c r="U10" s="121"/>
      <c r="V10" s="121"/>
      <c r="W10" s="121" t="s">
        <v>23</v>
      </c>
      <c r="X10" s="121"/>
      <c r="Y10" s="122"/>
      <c r="Z10" s="122" t="s">
        <v>23</v>
      </c>
      <c r="AA10" s="121"/>
      <c r="AB10" s="124" t="s">
        <v>23</v>
      </c>
      <c r="AC10" s="121" t="s">
        <v>23</v>
      </c>
      <c r="AD10" s="121"/>
      <c r="AE10" s="124" t="s">
        <v>50</v>
      </c>
      <c r="AF10" s="122" t="s">
        <v>23</v>
      </c>
      <c r="AG10" s="123" t="s">
        <v>23</v>
      </c>
      <c r="AH10" s="121"/>
      <c r="AI10" s="121" t="s">
        <v>137</v>
      </c>
    </row>
    <row r="11" spans="1:35" ht="15.75">
      <c r="A11" s="102">
        <v>154920</v>
      </c>
      <c r="B11" s="103" t="s">
        <v>138</v>
      </c>
      <c r="C11" s="104">
        <v>999756</v>
      </c>
      <c r="D11" s="105" t="s">
        <v>135</v>
      </c>
      <c r="E11" s="122" t="s">
        <v>23</v>
      </c>
      <c r="F11" s="121"/>
      <c r="G11" s="121"/>
      <c r="H11" s="121" t="s">
        <v>23</v>
      </c>
      <c r="I11" s="121"/>
      <c r="J11" s="124" t="s">
        <v>23</v>
      </c>
      <c r="K11" s="122" t="s">
        <v>23</v>
      </c>
      <c r="L11" s="123" t="s">
        <v>23</v>
      </c>
      <c r="M11" s="121"/>
      <c r="N11" s="121"/>
      <c r="O11" s="121" t="s">
        <v>23</v>
      </c>
      <c r="P11" s="122"/>
      <c r="Q11" s="122"/>
      <c r="R11" s="123" t="s">
        <v>23</v>
      </c>
      <c r="S11" s="122"/>
      <c r="T11" s="121" t="s">
        <v>23</v>
      </c>
      <c r="U11" s="121"/>
      <c r="V11" s="121" t="s">
        <v>23</v>
      </c>
      <c r="W11" s="121"/>
      <c r="X11" s="121"/>
      <c r="Y11" s="122"/>
      <c r="Z11" s="122" t="s">
        <v>23</v>
      </c>
      <c r="AA11" s="121"/>
      <c r="AB11" s="121"/>
      <c r="AC11" s="121" t="s">
        <v>23</v>
      </c>
      <c r="AD11" s="121"/>
      <c r="AE11" s="121"/>
      <c r="AF11" s="122" t="s">
        <v>23</v>
      </c>
      <c r="AG11" s="122"/>
      <c r="AH11" s="121" t="s">
        <v>23</v>
      </c>
      <c r="AI11" s="121"/>
    </row>
    <row r="12" spans="1:35" ht="15.75">
      <c r="A12" s="102" t="s">
        <v>139</v>
      </c>
      <c r="B12" s="103" t="s">
        <v>140</v>
      </c>
      <c r="C12" s="104">
        <v>388106</v>
      </c>
      <c r="D12" s="105" t="s">
        <v>127</v>
      </c>
      <c r="E12" s="108" t="s">
        <v>23</v>
      </c>
      <c r="F12" s="107"/>
      <c r="G12" s="107"/>
      <c r="H12" s="107" t="s">
        <v>23</v>
      </c>
      <c r="I12" s="107"/>
      <c r="J12" s="107"/>
      <c r="K12" s="108" t="s">
        <v>23</v>
      </c>
      <c r="L12" s="108"/>
      <c r="M12" s="107"/>
      <c r="N12" s="107" t="s">
        <v>23</v>
      </c>
      <c r="O12" s="107"/>
      <c r="P12" s="108"/>
      <c r="Q12" s="108" t="s">
        <v>141</v>
      </c>
      <c r="R12" s="108"/>
      <c r="S12" s="108"/>
      <c r="T12" s="116" t="s">
        <v>27</v>
      </c>
      <c r="U12" s="107"/>
      <c r="V12" s="107"/>
      <c r="W12" s="116" t="s">
        <v>27</v>
      </c>
      <c r="X12" s="107"/>
      <c r="Y12" s="108"/>
      <c r="Z12" s="117" t="s">
        <v>27</v>
      </c>
      <c r="AA12" s="107"/>
      <c r="AB12" s="107"/>
      <c r="AC12" s="107" t="s">
        <v>23</v>
      </c>
      <c r="AD12" s="107"/>
      <c r="AE12" s="107"/>
      <c r="AF12" s="108" t="s">
        <v>23</v>
      </c>
      <c r="AG12" s="108"/>
      <c r="AH12" s="107"/>
      <c r="AI12" s="107" t="s">
        <v>142</v>
      </c>
    </row>
    <row r="13" spans="1:35" ht="15.75">
      <c r="A13" s="102" t="s">
        <v>143</v>
      </c>
      <c r="B13" s="103" t="s">
        <v>144</v>
      </c>
      <c r="C13" s="104" t="s">
        <v>145</v>
      </c>
      <c r="D13" s="105" t="s">
        <v>127</v>
      </c>
      <c r="E13" s="118" t="s">
        <v>146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20"/>
    </row>
    <row r="14" spans="1:35" ht="15.75">
      <c r="A14" s="102" t="s">
        <v>147</v>
      </c>
      <c r="B14" s="103" t="s">
        <v>148</v>
      </c>
      <c r="C14" s="104">
        <v>650059</v>
      </c>
      <c r="D14" s="105" t="s">
        <v>127</v>
      </c>
      <c r="E14" s="122" t="s">
        <v>23</v>
      </c>
      <c r="F14" s="121"/>
      <c r="G14" s="124" t="s">
        <v>23</v>
      </c>
      <c r="H14" s="121" t="s">
        <v>23</v>
      </c>
      <c r="I14" s="121"/>
      <c r="J14" s="121"/>
      <c r="K14" s="122" t="s">
        <v>23</v>
      </c>
      <c r="L14" s="122"/>
      <c r="M14" s="121"/>
      <c r="N14" s="121" t="s">
        <v>23</v>
      </c>
      <c r="O14" s="121" t="s">
        <v>23</v>
      </c>
      <c r="P14" s="123" t="s">
        <v>23</v>
      </c>
      <c r="Q14" s="122"/>
      <c r="R14" s="122"/>
      <c r="S14" s="122"/>
      <c r="T14" s="124" t="s">
        <v>23</v>
      </c>
      <c r="U14" s="121"/>
      <c r="V14" s="121"/>
      <c r="W14" s="121" t="s">
        <v>23</v>
      </c>
      <c r="X14" s="121"/>
      <c r="Y14" s="122"/>
      <c r="Z14" s="122" t="s">
        <v>23</v>
      </c>
      <c r="AA14" s="121"/>
      <c r="AB14" s="121"/>
      <c r="AC14" s="121" t="s">
        <v>23</v>
      </c>
      <c r="AD14" s="124" t="s">
        <v>23</v>
      </c>
      <c r="AE14" s="121"/>
      <c r="AF14" s="122" t="s">
        <v>23</v>
      </c>
      <c r="AG14" s="122"/>
      <c r="AH14" s="121"/>
      <c r="AI14" s="121" t="s">
        <v>23</v>
      </c>
    </row>
    <row r="15" spans="1:35" ht="15.75">
      <c r="A15" s="125" t="s">
        <v>149</v>
      </c>
      <c r="B15" s="126" t="s">
        <v>150</v>
      </c>
      <c r="C15" s="127">
        <v>543639</v>
      </c>
      <c r="D15" s="105" t="s">
        <v>127</v>
      </c>
      <c r="E15" s="108" t="s">
        <v>23</v>
      </c>
      <c r="F15" s="107"/>
      <c r="G15" s="107"/>
      <c r="H15" s="107" t="s">
        <v>23</v>
      </c>
      <c r="I15" s="107"/>
      <c r="J15" s="107"/>
      <c r="K15" s="108"/>
      <c r="L15" s="108"/>
      <c r="M15" s="107"/>
      <c r="N15" s="107" t="s">
        <v>23</v>
      </c>
      <c r="O15" s="107"/>
      <c r="P15" s="106" t="s">
        <v>23</v>
      </c>
      <c r="Q15" s="108" t="s">
        <v>23</v>
      </c>
      <c r="R15" s="108"/>
      <c r="S15" s="108" t="s">
        <v>23</v>
      </c>
      <c r="T15" s="107" t="s">
        <v>23</v>
      </c>
      <c r="U15" s="107"/>
      <c r="V15" s="107"/>
      <c r="W15" s="107" t="s">
        <v>23</v>
      </c>
      <c r="X15" s="107"/>
      <c r="Y15" s="108"/>
      <c r="Z15" s="108"/>
      <c r="AA15" s="107"/>
      <c r="AB15" s="109" t="s">
        <v>23</v>
      </c>
      <c r="AC15" s="107" t="s">
        <v>23</v>
      </c>
      <c r="AD15" s="107"/>
      <c r="AE15" s="107"/>
      <c r="AF15" s="108"/>
      <c r="AG15" s="108"/>
      <c r="AH15" s="107" t="s">
        <v>23</v>
      </c>
      <c r="AI15" s="107" t="s">
        <v>23</v>
      </c>
    </row>
    <row r="16" spans="1:35" ht="15.75">
      <c r="A16" s="102" t="s">
        <v>151</v>
      </c>
      <c r="B16" s="103" t="s">
        <v>152</v>
      </c>
      <c r="C16" s="127">
        <v>332412</v>
      </c>
      <c r="D16" s="105" t="s">
        <v>127</v>
      </c>
      <c r="E16" s="108" t="s">
        <v>23</v>
      </c>
      <c r="F16" s="109" t="s">
        <v>23</v>
      </c>
      <c r="G16" s="107"/>
      <c r="H16" s="107" t="s">
        <v>23</v>
      </c>
      <c r="I16" s="107"/>
      <c r="J16" s="109" t="s">
        <v>23</v>
      </c>
      <c r="K16" s="108" t="s">
        <v>23</v>
      </c>
      <c r="L16" s="108"/>
      <c r="M16" s="107"/>
      <c r="N16" s="107" t="s">
        <v>23</v>
      </c>
      <c r="O16" s="107"/>
      <c r="P16" s="108"/>
      <c r="Q16" s="108" t="s">
        <v>23</v>
      </c>
      <c r="R16" s="108"/>
      <c r="S16" s="108"/>
      <c r="T16" s="107" t="s">
        <v>23</v>
      </c>
      <c r="U16" s="107"/>
      <c r="V16" s="107"/>
      <c r="W16" s="107" t="s">
        <v>23</v>
      </c>
      <c r="X16" s="107"/>
      <c r="Y16" s="108"/>
      <c r="Z16" s="106" t="s">
        <v>23</v>
      </c>
      <c r="AA16" s="107"/>
      <c r="AB16" s="107"/>
      <c r="AC16" s="107" t="s">
        <v>23</v>
      </c>
      <c r="AD16" s="107"/>
      <c r="AE16" s="107"/>
      <c r="AF16" s="108" t="s">
        <v>23</v>
      </c>
      <c r="AG16" s="108"/>
      <c r="AH16" s="107"/>
      <c r="AI16" s="107" t="s">
        <v>23</v>
      </c>
    </row>
    <row r="17" spans="1:35" ht="15.75">
      <c r="A17" s="102" t="s">
        <v>153</v>
      </c>
      <c r="B17" s="103" t="s">
        <v>154</v>
      </c>
      <c r="C17" s="127">
        <v>739160</v>
      </c>
      <c r="D17" s="105" t="s">
        <v>127</v>
      </c>
      <c r="E17" s="108" t="s">
        <v>23</v>
      </c>
      <c r="F17" s="107"/>
      <c r="G17" s="107" t="s">
        <v>23</v>
      </c>
      <c r="H17" s="107"/>
      <c r="I17" s="107"/>
      <c r="J17" s="107"/>
      <c r="K17" s="108"/>
      <c r="L17" s="108"/>
      <c r="M17" s="107" t="s">
        <v>23</v>
      </c>
      <c r="N17" s="107"/>
      <c r="O17" s="107" t="s">
        <v>141</v>
      </c>
      <c r="P17" s="108"/>
      <c r="Q17" s="108"/>
      <c r="R17" s="108"/>
      <c r="S17" s="108" t="s">
        <v>23</v>
      </c>
      <c r="T17" s="107"/>
      <c r="U17" s="107"/>
      <c r="V17" s="107"/>
      <c r="W17" s="107" t="s">
        <v>23</v>
      </c>
      <c r="X17" s="107"/>
      <c r="Y17" s="108"/>
      <c r="Z17" s="108"/>
      <c r="AA17" s="107" t="s">
        <v>23</v>
      </c>
      <c r="AB17" s="107"/>
      <c r="AC17" s="107" t="s">
        <v>155</v>
      </c>
      <c r="AD17" s="107"/>
      <c r="AE17" s="107" t="s">
        <v>23</v>
      </c>
      <c r="AF17" s="108"/>
      <c r="AG17" s="108" t="s">
        <v>23</v>
      </c>
      <c r="AH17" s="107"/>
      <c r="AI17" s="107" t="s">
        <v>23</v>
      </c>
    </row>
    <row r="18" spans="1:35" ht="15.75">
      <c r="A18" s="95" t="s">
        <v>122</v>
      </c>
      <c r="B18" s="96" t="s">
        <v>1</v>
      </c>
      <c r="C18" s="96" t="s">
        <v>123</v>
      </c>
      <c r="D18" s="97" t="s">
        <v>3</v>
      </c>
      <c r="E18" s="96">
        <v>1</v>
      </c>
      <c r="F18" s="96">
        <v>2</v>
      </c>
      <c r="G18" s="96">
        <v>3</v>
      </c>
      <c r="H18" s="96">
        <v>4</v>
      </c>
      <c r="I18" s="96">
        <v>5</v>
      </c>
      <c r="J18" s="96">
        <v>6</v>
      </c>
      <c r="K18" s="96">
        <v>7</v>
      </c>
      <c r="L18" s="96">
        <v>8</v>
      </c>
      <c r="M18" s="96">
        <v>9</v>
      </c>
      <c r="N18" s="96">
        <v>10</v>
      </c>
      <c r="O18" s="96">
        <v>11</v>
      </c>
      <c r="P18" s="96">
        <v>12</v>
      </c>
      <c r="Q18" s="96">
        <v>13</v>
      </c>
      <c r="R18" s="96">
        <v>14</v>
      </c>
      <c r="S18" s="96">
        <v>15</v>
      </c>
      <c r="T18" s="96">
        <v>16</v>
      </c>
      <c r="U18" s="96">
        <v>17</v>
      </c>
      <c r="V18" s="96">
        <v>18</v>
      </c>
      <c r="W18" s="96">
        <v>19</v>
      </c>
      <c r="X18" s="96">
        <v>20</v>
      </c>
      <c r="Y18" s="96">
        <v>21</v>
      </c>
      <c r="Z18" s="96">
        <v>22</v>
      </c>
      <c r="AA18" s="96">
        <v>23</v>
      </c>
      <c r="AB18" s="96">
        <v>24</v>
      </c>
      <c r="AC18" s="96">
        <v>25</v>
      </c>
      <c r="AD18" s="96">
        <v>26</v>
      </c>
      <c r="AE18" s="96">
        <v>27</v>
      </c>
      <c r="AF18" s="96">
        <v>28</v>
      </c>
      <c r="AG18" s="96">
        <v>29</v>
      </c>
      <c r="AH18" s="96">
        <v>30</v>
      </c>
      <c r="AI18" s="96">
        <v>31</v>
      </c>
    </row>
    <row r="19" spans="1:35" ht="15.75">
      <c r="A19" s="98"/>
      <c r="B19" s="99" t="s">
        <v>124</v>
      </c>
      <c r="C19" s="99" t="s">
        <v>8</v>
      </c>
      <c r="D19" s="100"/>
      <c r="E19" s="101" t="s">
        <v>9</v>
      </c>
      <c r="F19" s="101" t="s">
        <v>10</v>
      </c>
      <c r="G19" s="101" t="s">
        <v>11</v>
      </c>
      <c r="H19" s="101" t="s">
        <v>12</v>
      </c>
      <c r="I19" s="101" t="s">
        <v>13</v>
      </c>
      <c r="J19" s="101" t="s">
        <v>14</v>
      </c>
      <c r="K19" s="101" t="s">
        <v>15</v>
      </c>
      <c r="L19" s="101" t="s">
        <v>9</v>
      </c>
      <c r="M19" s="101" t="s">
        <v>10</v>
      </c>
      <c r="N19" s="101" t="s">
        <v>11</v>
      </c>
      <c r="O19" s="101" t="s">
        <v>12</v>
      </c>
      <c r="P19" s="101" t="s">
        <v>13</v>
      </c>
      <c r="Q19" s="101" t="s">
        <v>14</v>
      </c>
      <c r="R19" s="101" t="s">
        <v>15</v>
      </c>
      <c r="S19" s="101" t="s">
        <v>9</v>
      </c>
      <c r="T19" s="101" t="s">
        <v>10</v>
      </c>
      <c r="U19" s="101" t="s">
        <v>11</v>
      </c>
      <c r="V19" s="101" t="s">
        <v>12</v>
      </c>
      <c r="W19" s="101" t="s">
        <v>13</v>
      </c>
      <c r="X19" s="101" t="s">
        <v>14</v>
      </c>
      <c r="Y19" s="101" t="s">
        <v>15</v>
      </c>
      <c r="Z19" s="101" t="s">
        <v>9</v>
      </c>
      <c r="AA19" s="101" t="s">
        <v>10</v>
      </c>
      <c r="AB19" s="101" t="s">
        <v>11</v>
      </c>
      <c r="AC19" s="101" t="s">
        <v>12</v>
      </c>
      <c r="AD19" s="101" t="s">
        <v>13</v>
      </c>
      <c r="AE19" s="101" t="s">
        <v>14</v>
      </c>
      <c r="AF19" s="101" t="s">
        <v>15</v>
      </c>
      <c r="AG19" s="101" t="s">
        <v>9</v>
      </c>
      <c r="AH19" s="101" t="s">
        <v>10</v>
      </c>
      <c r="AI19" s="101" t="s">
        <v>11</v>
      </c>
    </row>
    <row r="20" spans="1:35" ht="15.75">
      <c r="A20" s="102" t="s">
        <v>156</v>
      </c>
      <c r="B20" s="102" t="s">
        <v>157</v>
      </c>
      <c r="C20" s="104">
        <v>612911</v>
      </c>
      <c r="D20" s="128" t="s">
        <v>127</v>
      </c>
      <c r="E20" s="118" t="s">
        <v>158</v>
      </c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20"/>
      <c r="T20" s="109" t="s">
        <v>23</v>
      </c>
      <c r="U20" s="107" t="s">
        <v>23</v>
      </c>
      <c r="V20" s="107"/>
      <c r="W20" s="109" t="s">
        <v>23</v>
      </c>
      <c r="X20" s="107" t="s">
        <v>23</v>
      </c>
      <c r="Y20" s="108"/>
      <c r="Z20" s="106" t="s">
        <v>23</v>
      </c>
      <c r="AA20" s="107" t="s">
        <v>23</v>
      </c>
      <c r="AB20" s="109" t="s">
        <v>23</v>
      </c>
      <c r="AC20" s="107"/>
      <c r="AD20" s="107" t="s">
        <v>23</v>
      </c>
      <c r="AE20" s="107"/>
      <c r="AF20" s="108" t="s">
        <v>23</v>
      </c>
      <c r="AG20" s="108"/>
      <c r="AH20" s="107" t="s">
        <v>23</v>
      </c>
      <c r="AI20" s="107"/>
    </row>
    <row r="21" spans="1:35" ht="15.75">
      <c r="A21" s="102" t="s">
        <v>159</v>
      </c>
      <c r="B21" s="102" t="s">
        <v>160</v>
      </c>
      <c r="C21" s="104">
        <v>731473</v>
      </c>
      <c r="D21" s="128" t="s">
        <v>127</v>
      </c>
      <c r="E21" s="111"/>
      <c r="F21" s="112" t="s">
        <v>23</v>
      </c>
      <c r="G21" s="113" t="s">
        <v>23</v>
      </c>
      <c r="H21" s="113" t="s">
        <v>23</v>
      </c>
      <c r="I21" s="112" t="s">
        <v>23</v>
      </c>
      <c r="J21" s="112"/>
      <c r="K21" s="111" t="s">
        <v>23</v>
      </c>
      <c r="L21" s="111" t="s">
        <v>23</v>
      </c>
      <c r="M21" s="112"/>
      <c r="N21" s="112" t="s">
        <v>23</v>
      </c>
      <c r="O21" s="112"/>
      <c r="P21" s="111"/>
      <c r="Q21" s="111"/>
      <c r="R21" s="111"/>
      <c r="S21" s="111"/>
      <c r="T21" s="113" t="s">
        <v>23</v>
      </c>
      <c r="U21" s="112"/>
      <c r="V21" s="112" t="s">
        <v>23</v>
      </c>
      <c r="W21" s="112"/>
      <c r="X21" s="112" t="s">
        <v>23</v>
      </c>
      <c r="Y21" s="114" t="s">
        <v>23</v>
      </c>
      <c r="Z21" s="114" t="s">
        <v>23</v>
      </c>
      <c r="AA21" s="112" t="s">
        <v>23</v>
      </c>
      <c r="AB21" s="112"/>
      <c r="AC21" s="112"/>
      <c r="AD21" s="112" t="s">
        <v>23</v>
      </c>
      <c r="AE21" s="112"/>
      <c r="AF21" s="111" t="s">
        <v>23</v>
      </c>
      <c r="AG21" s="111"/>
      <c r="AH21" s="112"/>
      <c r="AI21" s="112"/>
    </row>
    <row r="22" spans="1:35" ht="15.75">
      <c r="A22" s="102" t="s">
        <v>161</v>
      </c>
      <c r="B22" s="102" t="s">
        <v>162</v>
      </c>
      <c r="C22" s="104">
        <v>731519</v>
      </c>
      <c r="D22" s="128" t="s">
        <v>135</v>
      </c>
      <c r="E22" s="108"/>
      <c r="F22" s="107" t="s">
        <v>23</v>
      </c>
      <c r="G22" s="107"/>
      <c r="H22" s="107"/>
      <c r="I22" s="107" t="s">
        <v>23</v>
      </c>
      <c r="J22" s="107"/>
      <c r="K22" s="108"/>
      <c r="L22" s="108" t="s">
        <v>23</v>
      </c>
      <c r="M22" s="107"/>
      <c r="N22" s="107"/>
      <c r="O22" s="107" t="s">
        <v>23</v>
      </c>
      <c r="P22" s="108"/>
      <c r="Q22" s="108"/>
      <c r="R22" s="108"/>
      <c r="S22" s="108" t="s">
        <v>23</v>
      </c>
      <c r="T22" s="107"/>
      <c r="U22" s="107" t="s">
        <v>23</v>
      </c>
      <c r="V22" s="107"/>
      <c r="W22" s="109" t="s">
        <v>50</v>
      </c>
      <c r="X22" s="107" t="s">
        <v>23</v>
      </c>
      <c r="Y22" s="108"/>
      <c r="Z22" s="108"/>
      <c r="AA22" s="107" t="s">
        <v>23</v>
      </c>
      <c r="AB22" s="107"/>
      <c r="AC22" s="107"/>
      <c r="AD22" s="107" t="s">
        <v>23</v>
      </c>
      <c r="AE22" s="107"/>
      <c r="AF22" s="108"/>
      <c r="AG22" s="108" t="s">
        <v>23</v>
      </c>
      <c r="AH22" s="107"/>
      <c r="AI22" s="107"/>
    </row>
    <row r="23" spans="1:35" ht="15.75">
      <c r="A23" s="102" t="s">
        <v>163</v>
      </c>
      <c r="B23" s="102" t="s">
        <v>164</v>
      </c>
      <c r="C23" s="104">
        <v>408802</v>
      </c>
      <c r="D23" s="128" t="s">
        <v>127</v>
      </c>
      <c r="E23" s="108"/>
      <c r="F23" s="116" t="s">
        <v>27</v>
      </c>
      <c r="G23" s="107"/>
      <c r="H23" s="107" t="s">
        <v>141</v>
      </c>
      <c r="I23" s="107"/>
      <c r="J23" s="107"/>
      <c r="K23" s="108" t="s">
        <v>23</v>
      </c>
      <c r="L23" s="108"/>
      <c r="M23" s="109" t="s">
        <v>23</v>
      </c>
      <c r="N23" s="109" t="s">
        <v>23</v>
      </c>
      <c r="O23" s="107" t="s">
        <v>141</v>
      </c>
      <c r="P23" s="108"/>
      <c r="Q23" s="108"/>
      <c r="R23" s="108"/>
      <c r="S23" s="108"/>
      <c r="T23" s="109" t="s">
        <v>23</v>
      </c>
      <c r="U23" s="107" t="s">
        <v>23</v>
      </c>
      <c r="V23" s="107"/>
      <c r="W23" s="107"/>
      <c r="X23" s="107" t="s">
        <v>23</v>
      </c>
      <c r="Y23" s="108" t="s">
        <v>23</v>
      </c>
      <c r="Z23" s="108"/>
      <c r="AA23" s="107" t="s">
        <v>23</v>
      </c>
      <c r="AB23" s="107"/>
      <c r="AC23" s="107" t="s">
        <v>23</v>
      </c>
      <c r="AD23" s="107"/>
      <c r="AE23" s="107"/>
      <c r="AF23" s="108" t="s">
        <v>23</v>
      </c>
      <c r="AG23" s="108"/>
      <c r="AH23" s="107"/>
      <c r="AI23" s="107" t="s">
        <v>23</v>
      </c>
    </row>
    <row r="24" spans="1:35" ht="15.75">
      <c r="A24" s="102" t="s">
        <v>165</v>
      </c>
      <c r="B24" s="102" t="s">
        <v>166</v>
      </c>
      <c r="C24" s="104">
        <v>530322</v>
      </c>
      <c r="D24" s="128" t="s">
        <v>127</v>
      </c>
      <c r="E24" s="123" t="s">
        <v>23</v>
      </c>
      <c r="F24" s="121"/>
      <c r="G24" s="121" t="s">
        <v>57</v>
      </c>
      <c r="H24" s="121" t="s">
        <v>57</v>
      </c>
      <c r="I24" s="121" t="s">
        <v>57</v>
      </c>
      <c r="J24" s="124" t="s">
        <v>23</v>
      </c>
      <c r="K24" s="122"/>
      <c r="L24" s="122" t="s">
        <v>23</v>
      </c>
      <c r="M24" s="121"/>
      <c r="N24" s="121" t="s">
        <v>57</v>
      </c>
      <c r="O24" s="121" t="s">
        <v>23</v>
      </c>
      <c r="P24" s="122"/>
      <c r="Q24" s="123" t="s">
        <v>23</v>
      </c>
      <c r="R24" s="122" t="s">
        <v>23</v>
      </c>
      <c r="S24" s="123" t="s">
        <v>23</v>
      </c>
      <c r="T24" s="121"/>
      <c r="U24" s="121" t="s">
        <v>23</v>
      </c>
      <c r="V24" s="121"/>
      <c r="W24" s="121"/>
      <c r="X24" s="121" t="s">
        <v>23</v>
      </c>
      <c r="Y24" s="123" t="s">
        <v>23</v>
      </c>
      <c r="Z24" s="122" t="s">
        <v>23</v>
      </c>
      <c r="AA24" s="121"/>
      <c r="AB24" s="121" t="s">
        <v>23</v>
      </c>
      <c r="AC24" s="121"/>
      <c r="AD24" s="121" t="s">
        <v>23</v>
      </c>
      <c r="AE24" s="121"/>
      <c r="AF24" s="122"/>
      <c r="AG24" s="123" t="s">
        <v>167</v>
      </c>
      <c r="AH24" s="121"/>
      <c r="AI24" s="121"/>
    </row>
    <row r="25" spans="1:35" ht="15.75">
      <c r="A25" s="102" t="s">
        <v>168</v>
      </c>
      <c r="B25" s="102" t="s">
        <v>169</v>
      </c>
      <c r="C25" s="104">
        <v>698638</v>
      </c>
      <c r="D25" s="128" t="s">
        <v>127</v>
      </c>
      <c r="E25" s="122"/>
      <c r="F25" s="121" t="s">
        <v>23</v>
      </c>
      <c r="G25" s="121"/>
      <c r="H25" s="124" t="s">
        <v>23</v>
      </c>
      <c r="I25" s="121" t="s">
        <v>23</v>
      </c>
      <c r="J25" s="121"/>
      <c r="K25" s="122"/>
      <c r="L25" s="129" t="s">
        <v>27</v>
      </c>
      <c r="M25" s="121"/>
      <c r="N25" s="124" t="s">
        <v>23</v>
      </c>
      <c r="O25" s="121" t="s">
        <v>23</v>
      </c>
      <c r="P25" s="122"/>
      <c r="Q25" s="122"/>
      <c r="R25" s="122" t="s">
        <v>23</v>
      </c>
      <c r="S25" s="122"/>
      <c r="T25" s="121"/>
      <c r="U25" s="121" t="s">
        <v>23</v>
      </c>
      <c r="V25" s="121"/>
      <c r="W25" s="121"/>
      <c r="X25" s="121" t="s">
        <v>23</v>
      </c>
      <c r="Y25" s="122"/>
      <c r="Z25" s="123" t="s">
        <v>23</v>
      </c>
      <c r="AA25" s="121"/>
      <c r="AB25" s="121" t="s">
        <v>23</v>
      </c>
      <c r="AC25" s="121"/>
      <c r="AD25" s="121" t="s">
        <v>23</v>
      </c>
      <c r="AE25" s="121"/>
      <c r="AF25" s="122"/>
      <c r="AG25" s="122"/>
      <c r="AH25" s="121" t="s">
        <v>23</v>
      </c>
      <c r="AI25" s="121"/>
    </row>
    <row r="26" spans="1:35" ht="15.75">
      <c r="A26" s="102">
        <v>162515</v>
      </c>
      <c r="B26" s="102" t="s">
        <v>170</v>
      </c>
      <c r="C26" s="104">
        <v>1189571</v>
      </c>
      <c r="D26" s="128" t="s">
        <v>127</v>
      </c>
      <c r="E26" s="108"/>
      <c r="F26" s="107" t="s">
        <v>23</v>
      </c>
      <c r="G26" s="107"/>
      <c r="H26" s="107"/>
      <c r="I26" s="107" t="s">
        <v>23</v>
      </c>
      <c r="J26" s="107"/>
      <c r="K26" s="108"/>
      <c r="L26" s="108" t="s">
        <v>23</v>
      </c>
      <c r="M26" s="107"/>
      <c r="N26" s="107" t="s">
        <v>141</v>
      </c>
      <c r="O26" s="107"/>
      <c r="P26" s="108"/>
      <c r="Q26" s="108" t="s">
        <v>137</v>
      </c>
      <c r="R26" s="108" t="s">
        <v>23</v>
      </c>
      <c r="S26" s="108"/>
      <c r="T26" s="107"/>
      <c r="U26" s="107" t="s">
        <v>23</v>
      </c>
      <c r="V26" s="107"/>
      <c r="W26" s="107"/>
      <c r="X26" s="107" t="s">
        <v>23</v>
      </c>
      <c r="Y26" s="108"/>
      <c r="Z26" s="108"/>
      <c r="AA26" s="107" t="s">
        <v>23</v>
      </c>
      <c r="AB26" s="107"/>
      <c r="AC26" s="107"/>
      <c r="AD26" s="107" t="s">
        <v>23</v>
      </c>
      <c r="AE26" s="107"/>
      <c r="AF26" s="108"/>
      <c r="AG26" s="108" t="s">
        <v>23</v>
      </c>
      <c r="AH26" s="107"/>
      <c r="AI26" s="107"/>
    </row>
    <row r="27" spans="1:35" ht="15.75">
      <c r="A27" s="102" t="s">
        <v>171</v>
      </c>
      <c r="B27" s="102" t="s">
        <v>172</v>
      </c>
      <c r="C27" s="104">
        <v>731501</v>
      </c>
      <c r="D27" s="128" t="s">
        <v>127</v>
      </c>
      <c r="E27" s="106" t="s">
        <v>23</v>
      </c>
      <c r="F27" s="107" t="s">
        <v>23</v>
      </c>
      <c r="G27" s="107"/>
      <c r="H27" s="109" t="s">
        <v>50</v>
      </c>
      <c r="I27" s="107"/>
      <c r="J27" s="107"/>
      <c r="K27" s="108"/>
      <c r="L27" s="108"/>
      <c r="M27" s="107"/>
      <c r="N27" s="107"/>
      <c r="O27" s="107" t="s">
        <v>23</v>
      </c>
      <c r="P27" s="106" t="s">
        <v>23</v>
      </c>
      <c r="Q27" s="108"/>
      <c r="R27" s="108" t="s">
        <v>23</v>
      </c>
      <c r="S27" s="108" t="s">
        <v>23</v>
      </c>
      <c r="T27" s="109" t="s">
        <v>23</v>
      </c>
      <c r="U27" s="107" t="s">
        <v>23</v>
      </c>
      <c r="V27" s="107"/>
      <c r="W27" s="107"/>
      <c r="X27" s="107" t="s">
        <v>23</v>
      </c>
      <c r="Y27" s="108"/>
      <c r="Z27" s="106" t="s">
        <v>23</v>
      </c>
      <c r="AA27" s="107" t="s">
        <v>23</v>
      </c>
      <c r="AB27" s="107"/>
      <c r="AC27" s="107"/>
      <c r="AD27" s="107" t="s">
        <v>23</v>
      </c>
      <c r="AE27" s="107" t="s">
        <v>23</v>
      </c>
      <c r="AF27" s="106" t="s">
        <v>23</v>
      </c>
      <c r="AG27" s="108" t="s">
        <v>23</v>
      </c>
      <c r="AH27" s="107"/>
      <c r="AI27" s="107"/>
    </row>
    <row r="28" spans="1:35" ht="15.75">
      <c r="A28" s="102" t="s">
        <v>173</v>
      </c>
      <c r="B28" s="102" t="s">
        <v>174</v>
      </c>
      <c r="C28" s="104">
        <v>675643</v>
      </c>
      <c r="D28" s="128" t="s">
        <v>127</v>
      </c>
      <c r="E28" s="122"/>
      <c r="F28" s="121" t="s">
        <v>23</v>
      </c>
      <c r="G28" s="121"/>
      <c r="H28" s="124" t="s">
        <v>23</v>
      </c>
      <c r="I28" s="121" t="s">
        <v>23</v>
      </c>
      <c r="J28" s="121"/>
      <c r="K28" s="122"/>
      <c r="L28" s="129" t="s">
        <v>27</v>
      </c>
      <c r="M28" s="121"/>
      <c r="N28" s="121"/>
      <c r="O28" s="121" t="s">
        <v>23</v>
      </c>
      <c r="P28" s="122"/>
      <c r="Q28" s="122"/>
      <c r="R28" s="122" t="s">
        <v>23</v>
      </c>
      <c r="S28" s="122"/>
      <c r="T28" s="121"/>
      <c r="U28" s="121" t="s">
        <v>23</v>
      </c>
      <c r="V28" s="124" t="s">
        <v>23</v>
      </c>
      <c r="W28" s="121"/>
      <c r="X28" s="121" t="s">
        <v>23</v>
      </c>
      <c r="Y28" s="122"/>
      <c r="Z28" s="123" t="s">
        <v>23</v>
      </c>
      <c r="AA28" s="130" t="s">
        <v>27</v>
      </c>
      <c r="AB28" s="121"/>
      <c r="AC28" s="121"/>
      <c r="AD28" s="121" t="s">
        <v>23</v>
      </c>
      <c r="AE28" s="121"/>
      <c r="AF28" s="122"/>
      <c r="AG28" s="122" t="s">
        <v>23</v>
      </c>
      <c r="AH28" s="121"/>
      <c r="AI28" s="121"/>
    </row>
    <row r="29" spans="1:35" ht="15.75">
      <c r="A29" s="102" t="s">
        <v>175</v>
      </c>
      <c r="B29" s="102" t="s">
        <v>176</v>
      </c>
      <c r="C29" s="104">
        <v>64760</v>
      </c>
      <c r="D29" s="128" t="s">
        <v>127</v>
      </c>
      <c r="E29" s="108"/>
      <c r="F29" s="116" t="s">
        <v>27</v>
      </c>
      <c r="G29" s="107"/>
      <c r="H29" s="107"/>
      <c r="I29" s="107" t="s">
        <v>23</v>
      </c>
      <c r="J29" s="109" t="s">
        <v>23</v>
      </c>
      <c r="K29" s="108"/>
      <c r="L29" s="108" t="s">
        <v>23</v>
      </c>
      <c r="M29" s="107"/>
      <c r="N29" s="107"/>
      <c r="O29" s="107" t="s">
        <v>23</v>
      </c>
      <c r="P29" s="108"/>
      <c r="Q29" s="106" t="s">
        <v>23</v>
      </c>
      <c r="R29" s="108" t="s">
        <v>141</v>
      </c>
      <c r="S29" s="108"/>
      <c r="T29" s="107"/>
      <c r="U29" s="107" t="s">
        <v>23</v>
      </c>
      <c r="V29" s="107"/>
      <c r="W29" s="107" t="s">
        <v>141</v>
      </c>
      <c r="X29" s="107" t="s">
        <v>23</v>
      </c>
      <c r="Y29" s="108"/>
      <c r="Z29" s="106" t="s">
        <v>23</v>
      </c>
      <c r="AA29" s="107" t="s">
        <v>23</v>
      </c>
      <c r="AB29" s="107"/>
      <c r="AC29" s="107"/>
      <c r="AD29" s="107" t="s">
        <v>23</v>
      </c>
      <c r="AE29" s="109" t="s">
        <v>23</v>
      </c>
      <c r="AF29" s="108"/>
      <c r="AG29" s="108" t="s">
        <v>23</v>
      </c>
      <c r="AH29" s="107"/>
      <c r="AI29" s="109" t="s">
        <v>23</v>
      </c>
    </row>
    <row r="30" spans="1:35" ht="15.75">
      <c r="A30" s="102" t="s">
        <v>177</v>
      </c>
      <c r="B30" s="102" t="s">
        <v>178</v>
      </c>
      <c r="C30" s="104">
        <v>458061</v>
      </c>
      <c r="D30" s="128" t="s">
        <v>127</v>
      </c>
      <c r="E30" s="106" t="s">
        <v>23</v>
      </c>
      <c r="F30" s="107" t="s">
        <v>23</v>
      </c>
      <c r="G30" s="107"/>
      <c r="H30" s="107"/>
      <c r="I30" s="107" t="s">
        <v>23</v>
      </c>
      <c r="J30" s="107"/>
      <c r="K30" s="108"/>
      <c r="L30" s="108" t="s">
        <v>23</v>
      </c>
      <c r="M30" s="107"/>
      <c r="N30" s="107"/>
      <c r="O30" s="107" t="s">
        <v>23</v>
      </c>
      <c r="P30" s="108"/>
      <c r="Q30" s="108"/>
      <c r="R30" s="108" t="s">
        <v>23</v>
      </c>
      <c r="S30" s="108"/>
      <c r="T30" s="107"/>
      <c r="U30" s="107" t="s">
        <v>23</v>
      </c>
      <c r="V30" s="107"/>
      <c r="W30" s="107"/>
      <c r="X30" s="107" t="s">
        <v>23</v>
      </c>
      <c r="Y30" s="108"/>
      <c r="Z30" s="108"/>
      <c r="AA30" s="107" t="s">
        <v>23</v>
      </c>
      <c r="AB30" s="107"/>
      <c r="AC30" s="107"/>
      <c r="AD30" s="107" t="s">
        <v>23</v>
      </c>
      <c r="AE30" s="109" t="s">
        <v>23</v>
      </c>
      <c r="AF30" s="108"/>
      <c r="AG30" s="108" t="s">
        <v>23</v>
      </c>
      <c r="AH30" s="107"/>
      <c r="AI30" s="109" t="s">
        <v>23</v>
      </c>
    </row>
    <row r="31" spans="1:35" ht="15.75">
      <c r="A31" s="102" t="s">
        <v>179</v>
      </c>
      <c r="B31" s="102" t="s">
        <v>180</v>
      </c>
      <c r="C31" s="104">
        <v>657849</v>
      </c>
      <c r="D31" s="128" t="s">
        <v>135</v>
      </c>
      <c r="E31" s="106" t="s">
        <v>50</v>
      </c>
      <c r="F31" s="107" t="s">
        <v>23</v>
      </c>
      <c r="G31" s="107"/>
      <c r="H31" s="107"/>
      <c r="I31" s="107" t="s">
        <v>23</v>
      </c>
      <c r="J31" s="107"/>
      <c r="K31" s="106" t="s">
        <v>23</v>
      </c>
      <c r="L31" s="108" t="s">
        <v>23</v>
      </c>
      <c r="M31" s="107"/>
      <c r="N31" s="107"/>
      <c r="O31" s="107" t="s">
        <v>23</v>
      </c>
      <c r="P31" s="106" t="s">
        <v>23</v>
      </c>
      <c r="Q31" s="108"/>
      <c r="R31" s="106" t="s">
        <v>23</v>
      </c>
      <c r="S31" s="108"/>
      <c r="T31" s="107"/>
      <c r="U31" s="107" t="s">
        <v>23</v>
      </c>
      <c r="V31" s="107" t="s">
        <v>23</v>
      </c>
      <c r="W31" s="107"/>
      <c r="X31" s="107"/>
      <c r="Y31" s="108"/>
      <c r="Z31" s="108"/>
      <c r="AA31" s="116" t="s">
        <v>57</v>
      </c>
      <c r="AB31" s="116" t="s">
        <v>57</v>
      </c>
      <c r="AC31" s="116" t="s">
        <v>57</v>
      </c>
      <c r="AD31" s="116" t="s">
        <v>57</v>
      </c>
      <c r="AE31" s="116" t="s">
        <v>57</v>
      </c>
      <c r="AF31" s="108"/>
      <c r="AG31" s="108" t="s">
        <v>141</v>
      </c>
      <c r="AH31" s="109" t="s">
        <v>23</v>
      </c>
      <c r="AI31" s="109" t="s">
        <v>50</v>
      </c>
    </row>
    <row r="32" spans="1:35" ht="15.75">
      <c r="A32" s="102" t="s">
        <v>181</v>
      </c>
      <c r="B32" s="102" t="s">
        <v>182</v>
      </c>
      <c r="C32" s="104">
        <v>106143</v>
      </c>
      <c r="D32" s="128" t="s">
        <v>127</v>
      </c>
      <c r="E32" s="108"/>
      <c r="F32" s="107" t="s">
        <v>23</v>
      </c>
      <c r="G32" s="107"/>
      <c r="H32" s="107"/>
      <c r="I32" s="107" t="s">
        <v>23</v>
      </c>
      <c r="J32" s="107"/>
      <c r="K32" s="108"/>
      <c r="L32" s="108" t="s">
        <v>23</v>
      </c>
      <c r="M32" s="107"/>
      <c r="N32" s="109" t="s">
        <v>23</v>
      </c>
      <c r="O32" s="107"/>
      <c r="P32" s="108"/>
      <c r="Q32" s="108" t="s">
        <v>23</v>
      </c>
      <c r="R32" s="108"/>
      <c r="S32" s="108"/>
      <c r="T32" s="107"/>
      <c r="U32" s="107" t="s">
        <v>23</v>
      </c>
      <c r="V32" s="107"/>
      <c r="W32" s="109" t="s">
        <v>23</v>
      </c>
      <c r="X32" s="107" t="s">
        <v>23</v>
      </c>
      <c r="Y32" s="117" t="s">
        <v>27</v>
      </c>
      <c r="Z32" s="108"/>
      <c r="AA32" s="107" t="s">
        <v>23</v>
      </c>
      <c r="AB32" s="107"/>
      <c r="AC32" s="109" t="s">
        <v>23</v>
      </c>
      <c r="AD32" s="107" t="s">
        <v>23</v>
      </c>
      <c r="AE32" s="107"/>
      <c r="AF32" s="108" t="s">
        <v>23</v>
      </c>
      <c r="AG32" s="108"/>
      <c r="AH32" s="109" t="s">
        <v>23</v>
      </c>
      <c r="AI32" s="107"/>
    </row>
    <row r="33" spans="1:35" ht="15.75">
      <c r="A33" s="95" t="s">
        <v>122</v>
      </c>
      <c r="B33" s="96" t="s">
        <v>1</v>
      </c>
      <c r="C33" s="96" t="s">
        <v>123</v>
      </c>
      <c r="D33" s="97" t="s">
        <v>3</v>
      </c>
      <c r="E33" s="96">
        <v>1</v>
      </c>
      <c r="F33" s="96">
        <v>2</v>
      </c>
      <c r="G33" s="96">
        <v>3</v>
      </c>
      <c r="H33" s="96">
        <v>4</v>
      </c>
      <c r="I33" s="96">
        <v>5</v>
      </c>
      <c r="J33" s="96">
        <v>6</v>
      </c>
      <c r="K33" s="96">
        <v>7</v>
      </c>
      <c r="L33" s="96">
        <v>8</v>
      </c>
      <c r="M33" s="96">
        <v>9</v>
      </c>
      <c r="N33" s="96">
        <v>10</v>
      </c>
      <c r="O33" s="96">
        <v>11</v>
      </c>
      <c r="P33" s="96">
        <v>12</v>
      </c>
      <c r="Q33" s="96">
        <v>13</v>
      </c>
      <c r="R33" s="96">
        <v>14</v>
      </c>
      <c r="S33" s="96">
        <v>15</v>
      </c>
      <c r="T33" s="96">
        <v>16</v>
      </c>
      <c r="U33" s="96">
        <v>17</v>
      </c>
      <c r="V33" s="96">
        <v>18</v>
      </c>
      <c r="W33" s="96">
        <v>19</v>
      </c>
      <c r="X33" s="96">
        <v>20</v>
      </c>
      <c r="Y33" s="96">
        <v>21</v>
      </c>
      <c r="Z33" s="96">
        <v>22</v>
      </c>
      <c r="AA33" s="96">
        <v>23</v>
      </c>
      <c r="AB33" s="96">
        <v>24</v>
      </c>
      <c r="AC33" s="96">
        <v>25</v>
      </c>
      <c r="AD33" s="96">
        <v>26</v>
      </c>
      <c r="AE33" s="96">
        <v>27</v>
      </c>
      <c r="AF33" s="96">
        <v>28</v>
      </c>
      <c r="AG33" s="96">
        <v>29</v>
      </c>
      <c r="AH33" s="96">
        <v>30</v>
      </c>
      <c r="AI33" s="96">
        <v>31</v>
      </c>
    </row>
    <row r="34" spans="1:35" ht="15.75">
      <c r="A34" s="98"/>
      <c r="B34" s="99" t="s">
        <v>124</v>
      </c>
      <c r="C34" s="99" t="s">
        <v>8</v>
      </c>
      <c r="D34" s="100"/>
      <c r="E34" s="101" t="s">
        <v>9</v>
      </c>
      <c r="F34" s="101" t="s">
        <v>10</v>
      </c>
      <c r="G34" s="101" t="s">
        <v>11</v>
      </c>
      <c r="H34" s="101" t="s">
        <v>12</v>
      </c>
      <c r="I34" s="101" t="s">
        <v>13</v>
      </c>
      <c r="J34" s="101" t="s">
        <v>14</v>
      </c>
      <c r="K34" s="101" t="s">
        <v>15</v>
      </c>
      <c r="L34" s="101" t="s">
        <v>9</v>
      </c>
      <c r="M34" s="101" t="s">
        <v>10</v>
      </c>
      <c r="N34" s="101" t="s">
        <v>11</v>
      </c>
      <c r="O34" s="101" t="s">
        <v>12</v>
      </c>
      <c r="P34" s="101" t="s">
        <v>13</v>
      </c>
      <c r="Q34" s="101" t="s">
        <v>14</v>
      </c>
      <c r="R34" s="101" t="s">
        <v>15</v>
      </c>
      <c r="S34" s="101" t="s">
        <v>9</v>
      </c>
      <c r="T34" s="101" t="s">
        <v>10</v>
      </c>
      <c r="U34" s="101" t="s">
        <v>11</v>
      </c>
      <c r="V34" s="101" t="s">
        <v>12</v>
      </c>
      <c r="W34" s="101" t="s">
        <v>13</v>
      </c>
      <c r="X34" s="101" t="s">
        <v>14</v>
      </c>
      <c r="Y34" s="101" t="s">
        <v>15</v>
      </c>
      <c r="Z34" s="101" t="s">
        <v>9</v>
      </c>
      <c r="AA34" s="101" t="s">
        <v>10</v>
      </c>
      <c r="AB34" s="101" t="s">
        <v>11</v>
      </c>
      <c r="AC34" s="101" t="s">
        <v>12</v>
      </c>
      <c r="AD34" s="101" t="s">
        <v>13</v>
      </c>
      <c r="AE34" s="101" t="s">
        <v>14</v>
      </c>
      <c r="AF34" s="101" t="s">
        <v>15</v>
      </c>
      <c r="AG34" s="101" t="s">
        <v>9</v>
      </c>
      <c r="AH34" s="101" t="s">
        <v>10</v>
      </c>
      <c r="AI34" s="101" t="s">
        <v>11</v>
      </c>
    </row>
    <row r="35" spans="1:35" ht="15.75">
      <c r="A35" s="102" t="s">
        <v>183</v>
      </c>
      <c r="B35" s="102" t="s">
        <v>184</v>
      </c>
      <c r="C35" s="104">
        <v>902950</v>
      </c>
      <c r="D35" s="128" t="s">
        <v>127</v>
      </c>
      <c r="E35" s="108"/>
      <c r="F35" s="107"/>
      <c r="G35" s="107" t="s">
        <v>23</v>
      </c>
      <c r="H35" s="107"/>
      <c r="I35" s="107" t="s">
        <v>23</v>
      </c>
      <c r="J35" s="116" t="s">
        <v>27</v>
      </c>
      <c r="K35" s="108"/>
      <c r="L35" s="108"/>
      <c r="M35" s="107" t="s">
        <v>23</v>
      </c>
      <c r="N35" s="107"/>
      <c r="O35" s="107"/>
      <c r="P35" s="108" t="s">
        <v>23</v>
      </c>
      <c r="Q35" s="108"/>
      <c r="R35" s="108"/>
      <c r="S35" s="108"/>
      <c r="T35" s="107"/>
      <c r="U35" s="107"/>
      <c r="V35" s="107" t="s">
        <v>23</v>
      </c>
      <c r="W35" s="107"/>
      <c r="X35" s="107"/>
      <c r="Y35" s="108" t="s">
        <v>23</v>
      </c>
      <c r="Z35" s="108"/>
      <c r="AA35" s="107"/>
      <c r="AB35" s="107" t="s">
        <v>23</v>
      </c>
      <c r="AC35" s="107"/>
      <c r="AD35" s="107"/>
      <c r="AE35" s="116" t="s">
        <v>27</v>
      </c>
      <c r="AF35" s="108"/>
      <c r="AG35" s="108"/>
      <c r="AH35" s="116" t="s">
        <v>27</v>
      </c>
      <c r="AI35" s="107"/>
    </row>
    <row r="36" spans="1:35" ht="15.75">
      <c r="A36" s="102" t="s">
        <v>185</v>
      </c>
      <c r="B36" s="102" t="s">
        <v>186</v>
      </c>
      <c r="C36" s="104">
        <v>668663</v>
      </c>
      <c r="D36" s="128" t="s">
        <v>127</v>
      </c>
      <c r="E36" s="111"/>
      <c r="F36" s="112"/>
      <c r="G36" s="112" t="s">
        <v>23</v>
      </c>
      <c r="H36" s="112" t="s">
        <v>141</v>
      </c>
      <c r="I36" s="112"/>
      <c r="J36" s="112" t="s">
        <v>23</v>
      </c>
      <c r="K36" s="111" t="s">
        <v>141</v>
      </c>
      <c r="L36" s="111"/>
      <c r="M36" s="112" t="s">
        <v>23</v>
      </c>
      <c r="N36" s="112"/>
      <c r="O36" s="112"/>
      <c r="P36" s="111" t="s">
        <v>23</v>
      </c>
      <c r="Q36" s="111"/>
      <c r="R36" s="111"/>
      <c r="S36" s="111" t="s">
        <v>23</v>
      </c>
      <c r="T36" s="112"/>
      <c r="U36" s="112" t="s">
        <v>23</v>
      </c>
      <c r="V36" s="112"/>
      <c r="W36" s="112"/>
      <c r="X36" s="112"/>
      <c r="Y36" s="111"/>
      <c r="Z36" s="111"/>
      <c r="AA36" s="112" t="s">
        <v>23</v>
      </c>
      <c r="AB36" s="112"/>
      <c r="AC36" s="112"/>
      <c r="AD36" s="112"/>
      <c r="AE36" s="112" t="s">
        <v>23</v>
      </c>
      <c r="AF36" s="111" t="s">
        <v>23</v>
      </c>
      <c r="AG36" s="111"/>
      <c r="AH36" s="112"/>
      <c r="AI36" s="112"/>
    </row>
    <row r="37" spans="1:35" ht="15.75">
      <c r="A37" s="102" t="s">
        <v>187</v>
      </c>
      <c r="B37" s="102" t="s">
        <v>188</v>
      </c>
      <c r="C37" s="104">
        <v>660604</v>
      </c>
      <c r="D37" s="128" t="s">
        <v>127</v>
      </c>
      <c r="E37" s="108" t="s">
        <v>23</v>
      </c>
      <c r="F37" s="107"/>
      <c r="G37" s="107"/>
      <c r="H37" s="107"/>
      <c r="I37" s="109" t="s">
        <v>50</v>
      </c>
      <c r="J37" s="107"/>
      <c r="K37" s="108"/>
      <c r="L37" s="108"/>
      <c r="M37" s="107" t="s">
        <v>23</v>
      </c>
      <c r="N37" s="107"/>
      <c r="O37" s="107" t="s">
        <v>23</v>
      </c>
      <c r="P37" s="108"/>
      <c r="Q37" s="108" t="s">
        <v>23</v>
      </c>
      <c r="R37" s="108"/>
      <c r="S37" s="108" t="s">
        <v>23</v>
      </c>
      <c r="T37" s="107"/>
      <c r="U37" s="107"/>
      <c r="V37" s="107"/>
      <c r="W37" s="107" t="s">
        <v>23</v>
      </c>
      <c r="X37" s="107"/>
      <c r="Y37" s="108" t="s">
        <v>23</v>
      </c>
      <c r="Z37" s="108"/>
      <c r="AA37" s="107"/>
      <c r="AB37" s="107"/>
      <c r="AC37" s="107" t="s">
        <v>23</v>
      </c>
      <c r="AD37" s="107"/>
      <c r="AE37" s="107" t="s">
        <v>23</v>
      </c>
      <c r="AF37" s="108"/>
      <c r="AG37" s="108" t="s">
        <v>23</v>
      </c>
      <c r="AH37" s="107"/>
      <c r="AI37" s="107"/>
    </row>
    <row r="38" spans="1:35" ht="15.75">
      <c r="A38" s="102" t="s">
        <v>189</v>
      </c>
      <c r="B38" s="102" t="s">
        <v>190</v>
      </c>
      <c r="C38" s="104" t="s">
        <v>145</v>
      </c>
      <c r="D38" s="128" t="s">
        <v>127</v>
      </c>
      <c r="E38" s="108"/>
      <c r="F38" s="109" t="s">
        <v>23</v>
      </c>
      <c r="G38" s="107" t="s">
        <v>23</v>
      </c>
      <c r="H38" s="107"/>
      <c r="I38" s="109" t="s">
        <v>23</v>
      </c>
      <c r="J38" s="107" t="s">
        <v>23</v>
      </c>
      <c r="K38" s="108"/>
      <c r="L38" s="106" t="s">
        <v>23</v>
      </c>
      <c r="M38" s="107" t="s">
        <v>23</v>
      </c>
      <c r="N38" s="107" t="s">
        <v>141</v>
      </c>
      <c r="O38" s="107"/>
      <c r="P38" s="108" t="s">
        <v>141</v>
      </c>
      <c r="Q38" s="108"/>
      <c r="R38" s="108"/>
      <c r="S38" s="108" t="s">
        <v>23</v>
      </c>
      <c r="T38" s="109" t="s">
        <v>23</v>
      </c>
      <c r="U38" s="107"/>
      <c r="V38" s="107" t="s">
        <v>23</v>
      </c>
      <c r="W38" s="107"/>
      <c r="X38" s="107"/>
      <c r="Y38" s="108" t="s">
        <v>23</v>
      </c>
      <c r="Z38" s="106" t="s">
        <v>23</v>
      </c>
      <c r="AA38" s="107"/>
      <c r="AB38" s="107" t="s">
        <v>23</v>
      </c>
      <c r="AC38" s="107"/>
      <c r="AD38" s="107"/>
      <c r="AE38" s="116" t="s">
        <v>28</v>
      </c>
      <c r="AF38" s="117" t="s">
        <v>28</v>
      </c>
      <c r="AG38" s="117" t="s">
        <v>28</v>
      </c>
      <c r="AH38" s="116" t="s">
        <v>28</v>
      </c>
      <c r="AI38" s="107"/>
    </row>
    <row r="39" spans="1:35" ht="15.75">
      <c r="A39" s="102" t="s">
        <v>191</v>
      </c>
      <c r="B39" s="102" t="s">
        <v>192</v>
      </c>
      <c r="C39" s="104">
        <v>589842</v>
      </c>
      <c r="D39" s="128" t="s">
        <v>127</v>
      </c>
      <c r="E39" s="122"/>
      <c r="F39" s="124" t="s">
        <v>23</v>
      </c>
      <c r="G39" s="121" t="s">
        <v>23</v>
      </c>
      <c r="H39" s="121"/>
      <c r="I39" s="121"/>
      <c r="J39" s="121" t="s">
        <v>23</v>
      </c>
      <c r="K39" s="122"/>
      <c r="L39" s="123" t="s">
        <v>23</v>
      </c>
      <c r="M39" s="121" t="s">
        <v>23</v>
      </c>
      <c r="N39" s="121"/>
      <c r="O39" s="121" t="s">
        <v>137</v>
      </c>
      <c r="P39" s="123" t="s">
        <v>23</v>
      </c>
      <c r="Q39" s="122"/>
      <c r="R39" s="122"/>
      <c r="S39" s="122" t="s">
        <v>23</v>
      </c>
      <c r="T39" s="121"/>
      <c r="U39" s="121"/>
      <c r="V39" s="121" t="s">
        <v>23</v>
      </c>
      <c r="W39" s="121"/>
      <c r="X39" s="121"/>
      <c r="Y39" s="122" t="s">
        <v>23</v>
      </c>
      <c r="Z39" s="122"/>
      <c r="AA39" s="121" t="s">
        <v>23</v>
      </c>
      <c r="AB39" s="121"/>
      <c r="AC39" s="121"/>
      <c r="AD39" s="121"/>
      <c r="AE39" s="121" t="s">
        <v>23</v>
      </c>
      <c r="AF39" s="122"/>
      <c r="AG39" s="123" t="s">
        <v>23</v>
      </c>
      <c r="AH39" s="121" t="s">
        <v>23</v>
      </c>
      <c r="AI39" s="121"/>
    </row>
    <row r="40" spans="1:35" ht="15.75">
      <c r="A40" s="102" t="s">
        <v>193</v>
      </c>
      <c r="B40" s="102" t="s">
        <v>194</v>
      </c>
      <c r="C40" s="104">
        <v>621663</v>
      </c>
      <c r="D40" s="128" t="s">
        <v>127</v>
      </c>
      <c r="E40" s="122"/>
      <c r="F40" s="121"/>
      <c r="G40" s="121" t="s">
        <v>23</v>
      </c>
      <c r="H40" s="121"/>
      <c r="I40" s="121"/>
      <c r="J40" s="121" t="s">
        <v>23</v>
      </c>
      <c r="K40" s="122"/>
      <c r="L40" s="122"/>
      <c r="M40" s="121" t="s">
        <v>23</v>
      </c>
      <c r="N40" s="121"/>
      <c r="O40" s="121"/>
      <c r="P40" s="122" t="s">
        <v>23</v>
      </c>
      <c r="Q40" s="122"/>
      <c r="R40" s="122"/>
      <c r="S40" s="122" t="s">
        <v>23</v>
      </c>
      <c r="T40" s="121"/>
      <c r="U40" s="121"/>
      <c r="V40" s="121" t="s">
        <v>23</v>
      </c>
      <c r="W40" s="121"/>
      <c r="X40" s="124" t="s">
        <v>23</v>
      </c>
      <c r="Y40" s="122" t="s">
        <v>23</v>
      </c>
      <c r="Z40" s="122"/>
      <c r="AA40" s="121"/>
      <c r="AB40" s="121" t="s">
        <v>23</v>
      </c>
      <c r="AC40" s="121"/>
      <c r="AD40" s="121"/>
      <c r="AE40" s="130" t="s">
        <v>27</v>
      </c>
      <c r="AF40" s="122"/>
      <c r="AG40" s="122"/>
      <c r="AH40" s="121" t="s">
        <v>23</v>
      </c>
      <c r="AI40" s="121"/>
    </row>
    <row r="41" spans="1:35" ht="15.75">
      <c r="A41" s="102" t="s">
        <v>195</v>
      </c>
      <c r="B41" s="102" t="s">
        <v>196</v>
      </c>
      <c r="C41" s="104" t="s">
        <v>197</v>
      </c>
      <c r="D41" s="128" t="s">
        <v>127</v>
      </c>
      <c r="E41" s="108"/>
      <c r="F41" s="107"/>
      <c r="G41" s="107" t="s">
        <v>23</v>
      </c>
      <c r="H41" s="107"/>
      <c r="I41" s="107"/>
      <c r="J41" s="107" t="s">
        <v>23</v>
      </c>
      <c r="K41" s="108"/>
      <c r="L41" s="106" t="s">
        <v>23</v>
      </c>
      <c r="M41" s="107" t="s">
        <v>23</v>
      </c>
      <c r="N41" s="107"/>
      <c r="O41" s="107"/>
      <c r="P41" s="108" t="s">
        <v>23</v>
      </c>
      <c r="Q41" s="108"/>
      <c r="R41" s="106" t="s">
        <v>23</v>
      </c>
      <c r="S41" s="108" t="s">
        <v>23</v>
      </c>
      <c r="T41" s="107"/>
      <c r="U41" s="107"/>
      <c r="V41" s="107" t="s">
        <v>23</v>
      </c>
      <c r="W41" s="109" t="s">
        <v>50</v>
      </c>
      <c r="X41" s="107"/>
      <c r="Y41" s="108" t="s">
        <v>23</v>
      </c>
      <c r="Z41" s="108"/>
      <c r="AA41" s="107"/>
      <c r="AB41" s="107" t="s">
        <v>23</v>
      </c>
      <c r="AC41" s="107"/>
      <c r="AD41" s="109" t="s">
        <v>23</v>
      </c>
      <c r="AE41" s="107" t="s">
        <v>23</v>
      </c>
      <c r="AF41" s="106" t="s">
        <v>50</v>
      </c>
      <c r="AG41" s="106" t="s">
        <v>50</v>
      </c>
      <c r="AH41" s="107" t="s">
        <v>23</v>
      </c>
      <c r="AI41" s="107"/>
    </row>
    <row r="42" spans="1:35" ht="15.75">
      <c r="A42" s="102">
        <v>431966</v>
      </c>
      <c r="B42" s="102" t="s">
        <v>198</v>
      </c>
      <c r="C42" s="104">
        <v>593018</v>
      </c>
      <c r="D42" s="128" t="s">
        <v>127</v>
      </c>
      <c r="E42" s="108"/>
      <c r="F42" s="107"/>
      <c r="G42" s="107" t="s">
        <v>23</v>
      </c>
      <c r="H42" s="107"/>
      <c r="I42" s="107"/>
      <c r="J42" s="107" t="s">
        <v>23</v>
      </c>
      <c r="K42" s="108" t="s">
        <v>23</v>
      </c>
      <c r="L42" s="108"/>
      <c r="M42" s="107" t="s">
        <v>23</v>
      </c>
      <c r="N42" s="107"/>
      <c r="O42" s="107"/>
      <c r="P42" s="108" t="s">
        <v>23</v>
      </c>
      <c r="Q42" s="106" t="s">
        <v>23</v>
      </c>
      <c r="R42" s="108"/>
      <c r="S42" s="108"/>
      <c r="T42" s="107"/>
      <c r="U42" s="107"/>
      <c r="V42" s="107" t="s">
        <v>23</v>
      </c>
      <c r="W42" s="107"/>
      <c r="X42" s="107"/>
      <c r="Y42" s="108" t="s">
        <v>23</v>
      </c>
      <c r="Z42" s="108"/>
      <c r="AA42" s="107"/>
      <c r="AB42" s="107" t="s">
        <v>23</v>
      </c>
      <c r="AC42" s="109" t="s">
        <v>23</v>
      </c>
      <c r="AD42" s="107"/>
      <c r="AE42" s="107" t="s">
        <v>23</v>
      </c>
      <c r="AF42" s="108"/>
      <c r="AG42" s="108"/>
      <c r="AH42" s="107" t="s">
        <v>23</v>
      </c>
      <c r="AI42" s="109" t="s">
        <v>23</v>
      </c>
    </row>
    <row r="43" spans="1:35" ht="15.75">
      <c r="A43" s="102" t="s">
        <v>199</v>
      </c>
      <c r="B43" s="102" t="s">
        <v>200</v>
      </c>
      <c r="C43" s="104">
        <v>344524</v>
      </c>
      <c r="D43" s="128" t="s">
        <v>127</v>
      </c>
      <c r="E43" s="123" t="s">
        <v>23</v>
      </c>
      <c r="F43" s="121"/>
      <c r="G43" s="121" t="s">
        <v>23</v>
      </c>
      <c r="H43" s="121" t="s">
        <v>23</v>
      </c>
      <c r="I43" s="121"/>
      <c r="J43" s="121" t="s">
        <v>23</v>
      </c>
      <c r="K43" s="123" t="s">
        <v>23</v>
      </c>
      <c r="L43" s="122"/>
      <c r="M43" s="121"/>
      <c r="N43" s="121"/>
      <c r="O43" s="121"/>
      <c r="P43" s="122"/>
      <c r="Q43" s="122"/>
      <c r="R43" s="122"/>
      <c r="S43" s="122" t="s">
        <v>23</v>
      </c>
      <c r="T43" s="121"/>
      <c r="U43" s="121"/>
      <c r="V43" s="121" t="s">
        <v>23</v>
      </c>
      <c r="W43" s="121" t="s">
        <v>23</v>
      </c>
      <c r="X43" s="121"/>
      <c r="Y43" s="122" t="s">
        <v>23</v>
      </c>
      <c r="Z43" s="122"/>
      <c r="AA43" s="124" t="s">
        <v>23</v>
      </c>
      <c r="AB43" s="121" t="s">
        <v>23</v>
      </c>
      <c r="AC43" s="121"/>
      <c r="AD43" s="121"/>
      <c r="AE43" s="121" t="s">
        <v>23</v>
      </c>
      <c r="AF43" s="123" t="s">
        <v>23</v>
      </c>
      <c r="AG43" s="122"/>
      <c r="AH43" s="121" t="s">
        <v>23</v>
      </c>
      <c r="AI43" s="121"/>
    </row>
    <row r="44" spans="1:35" ht="15.75">
      <c r="A44" s="102" t="s">
        <v>201</v>
      </c>
      <c r="B44" s="102" t="s">
        <v>202</v>
      </c>
      <c r="C44" s="104">
        <v>645374</v>
      </c>
      <c r="D44" s="128" t="s">
        <v>127</v>
      </c>
      <c r="E44" s="108"/>
      <c r="F44" s="107"/>
      <c r="G44" s="107"/>
      <c r="H44" s="107" t="s">
        <v>23</v>
      </c>
      <c r="I44" s="107"/>
      <c r="J44" s="107" t="s">
        <v>23</v>
      </c>
      <c r="K44" s="108"/>
      <c r="L44" s="108"/>
      <c r="M44" s="107"/>
      <c r="N44" s="107" t="s">
        <v>23</v>
      </c>
      <c r="O44" s="107"/>
      <c r="P44" s="108" t="s">
        <v>23</v>
      </c>
      <c r="Q44" s="108"/>
      <c r="R44" s="108" t="s">
        <v>23</v>
      </c>
      <c r="S44" s="108"/>
      <c r="T44" s="107"/>
      <c r="U44" s="107"/>
      <c r="V44" s="107" t="s">
        <v>23</v>
      </c>
      <c r="W44" s="107"/>
      <c r="X44" s="107" t="s">
        <v>23</v>
      </c>
      <c r="Y44" s="108"/>
      <c r="Z44" s="108"/>
      <c r="AA44" s="107"/>
      <c r="AB44" s="107" t="s">
        <v>23</v>
      </c>
      <c r="AC44" s="107"/>
      <c r="AD44" s="107" t="s">
        <v>23</v>
      </c>
      <c r="AE44" s="107"/>
      <c r="AF44" s="108"/>
      <c r="AG44" s="108"/>
      <c r="AH44" s="107" t="s">
        <v>23</v>
      </c>
      <c r="AI44" s="107"/>
    </row>
    <row r="45" spans="1:35" ht="15.75">
      <c r="A45" s="102" t="s">
        <v>203</v>
      </c>
      <c r="B45" s="102" t="s">
        <v>204</v>
      </c>
      <c r="C45" s="104">
        <v>708696</v>
      </c>
      <c r="D45" s="128" t="s">
        <v>127</v>
      </c>
      <c r="E45" s="108"/>
      <c r="F45" s="107"/>
      <c r="G45" s="107" t="s">
        <v>23</v>
      </c>
      <c r="H45" s="107"/>
      <c r="I45" s="109" t="s">
        <v>23</v>
      </c>
      <c r="J45" s="107" t="s">
        <v>23</v>
      </c>
      <c r="K45" s="108"/>
      <c r="L45" s="106" t="s">
        <v>23</v>
      </c>
      <c r="M45" s="107" t="s">
        <v>23</v>
      </c>
      <c r="N45" s="107"/>
      <c r="O45" s="107"/>
      <c r="P45" s="108" t="s">
        <v>23</v>
      </c>
      <c r="Q45" s="106" t="s">
        <v>23</v>
      </c>
      <c r="R45" s="108" t="s">
        <v>23</v>
      </c>
      <c r="S45" s="108"/>
      <c r="T45" s="109" t="s">
        <v>23</v>
      </c>
      <c r="U45" s="107"/>
      <c r="V45" s="116" t="s">
        <v>27</v>
      </c>
      <c r="W45" s="107"/>
      <c r="X45" s="107"/>
      <c r="Y45" s="117" t="s">
        <v>27</v>
      </c>
      <c r="Z45" s="108"/>
      <c r="AA45" s="107"/>
      <c r="AB45" s="107" t="s">
        <v>23</v>
      </c>
      <c r="AC45" s="107"/>
      <c r="AD45" s="107"/>
      <c r="AE45" s="107" t="s">
        <v>23</v>
      </c>
      <c r="AF45" s="108"/>
      <c r="AG45" s="108" t="s">
        <v>23</v>
      </c>
      <c r="AH45" s="107"/>
      <c r="AI45" s="109" t="s">
        <v>23</v>
      </c>
    </row>
    <row r="46" spans="1:35" ht="15.75">
      <c r="A46" s="102" t="s">
        <v>205</v>
      </c>
      <c r="B46" s="102" t="s">
        <v>206</v>
      </c>
      <c r="C46" s="104">
        <v>880220</v>
      </c>
      <c r="D46" s="128" t="s">
        <v>127</v>
      </c>
      <c r="E46" s="108"/>
      <c r="F46" s="107"/>
      <c r="G46" s="107" t="s">
        <v>23</v>
      </c>
      <c r="H46" s="107"/>
      <c r="I46" s="107"/>
      <c r="J46" s="107" t="s">
        <v>23</v>
      </c>
      <c r="K46" s="108"/>
      <c r="L46" s="108"/>
      <c r="M46" s="107" t="s">
        <v>23</v>
      </c>
      <c r="N46" s="107"/>
      <c r="O46" s="107"/>
      <c r="P46" s="108" t="s">
        <v>23</v>
      </c>
      <c r="Q46" s="108"/>
      <c r="R46" s="108" t="s">
        <v>23</v>
      </c>
      <c r="S46" s="108"/>
      <c r="T46" s="107"/>
      <c r="U46" s="107" t="s">
        <v>23</v>
      </c>
      <c r="V46" s="107" t="s">
        <v>23</v>
      </c>
      <c r="W46" s="107"/>
      <c r="X46" s="107"/>
      <c r="Y46" s="108" t="s">
        <v>23</v>
      </c>
      <c r="Z46" s="108"/>
      <c r="AA46" s="107"/>
      <c r="AB46" s="107" t="s">
        <v>23</v>
      </c>
      <c r="AC46" s="107"/>
      <c r="AD46" s="107"/>
      <c r="AE46" s="107" t="s">
        <v>23</v>
      </c>
      <c r="AF46" s="108"/>
      <c r="AG46" s="108"/>
      <c r="AH46" s="116" t="s">
        <v>27</v>
      </c>
      <c r="AI46" s="107"/>
    </row>
    <row r="47" spans="1:35" ht="15.75">
      <c r="A47" s="102" t="s">
        <v>207</v>
      </c>
      <c r="B47" s="102" t="s">
        <v>208</v>
      </c>
      <c r="C47" s="104">
        <v>634291</v>
      </c>
      <c r="D47" s="128" t="s">
        <v>127</v>
      </c>
      <c r="E47" s="108"/>
      <c r="F47" s="107"/>
      <c r="G47" s="107" t="s">
        <v>23</v>
      </c>
      <c r="H47" s="107"/>
      <c r="I47" s="107" t="s">
        <v>23</v>
      </c>
      <c r="J47" s="107"/>
      <c r="K47" s="108" t="s">
        <v>23</v>
      </c>
      <c r="L47" s="108"/>
      <c r="M47" s="107"/>
      <c r="N47" s="107"/>
      <c r="O47" s="107" t="s">
        <v>23</v>
      </c>
      <c r="P47" s="108"/>
      <c r="Q47" s="106" t="s">
        <v>50</v>
      </c>
      <c r="R47" s="108"/>
      <c r="S47" s="108"/>
      <c r="T47" s="107"/>
      <c r="U47" s="107" t="s">
        <v>23</v>
      </c>
      <c r="V47" s="107"/>
      <c r="W47" s="107" t="s">
        <v>23</v>
      </c>
      <c r="X47" s="107"/>
      <c r="Y47" s="108"/>
      <c r="Z47" s="108"/>
      <c r="AA47" s="107"/>
      <c r="AB47" s="107"/>
      <c r="AC47" s="107" t="s">
        <v>23</v>
      </c>
      <c r="AD47" s="107"/>
      <c r="AE47" s="107" t="s">
        <v>23</v>
      </c>
      <c r="AF47" s="108"/>
      <c r="AG47" s="108" t="s">
        <v>23</v>
      </c>
      <c r="AH47" s="107"/>
      <c r="AI47" s="107" t="s">
        <v>23</v>
      </c>
    </row>
    <row r="48" spans="1:35" ht="15.75">
      <c r="A48" s="102" t="s">
        <v>209</v>
      </c>
      <c r="B48" s="102" t="s">
        <v>210</v>
      </c>
      <c r="C48" s="104">
        <v>530542</v>
      </c>
      <c r="D48" s="128" t="s">
        <v>127</v>
      </c>
      <c r="E48" s="108"/>
      <c r="F48" s="107"/>
      <c r="G48" s="107" t="s">
        <v>23</v>
      </c>
      <c r="H48" s="107"/>
      <c r="I48" s="107"/>
      <c r="J48" s="116" t="s">
        <v>27</v>
      </c>
      <c r="K48" s="108"/>
      <c r="L48" s="108" t="s">
        <v>23</v>
      </c>
      <c r="M48" s="107" t="s">
        <v>23</v>
      </c>
      <c r="N48" s="107"/>
      <c r="O48" s="107"/>
      <c r="P48" s="108" t="s">
        <v>23</v>
      </c>
      <c r="Q48" s="108" t="s">
        <v>23</v>
      </c>
      <c r="R48" s="108"/>
      <c r="S48" s="108" t="s">
        <v>23</v>
      </c>
      <c r="T48" s="107" t="s">
        <v>23</v>
      </c>
      <c r="U48" s="107"/>
      <c r="V48" s="107" t="s">
        <v>23</v>
      </c>
      <c r="W48" s="107"/>
      <c r="X48" s="107"/>
      <c r="Y48" s="117" t="s">
        <v>27</v>
      </c>
      <c r="Z48" s="108"/>
      <c r="AA48" s="107"/>
      <c r="AB48" s="107" t="s">
        <v>23</v>
      </c>
      <c r="AC48" s="107"/>
      <c r="AD48" s="107"/>
      <c r="AE48" s="107"/>
      <c r="AF48" s="108"/>
      <c r="AG48" s="108"/>
      <c r="AH48" s="107" t="s">
        <v>23</v>
      </c>
      <c r="AI48" s="107"/>
    </row>
    <row r="49" spans="1:35" ht="15.75">
      <c r="A49" s="102" t="s">
        <v>211</v>
      </c>
      <c r="B49" s="102" t="s">
        <v>212</v>
      </c>
      <c r="C49" s="104">
        <v>602891</v>
      </c>
      <c r="D49" s="128" t="s">
        <v>127</v>
      </c>
      <c r="E49" s="118" t="s">
        <v>213</v>
      </c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20"/>
    </row>
    <row r="50" spans="1:35" ht="15.75">
      <c r="A50" s="95" t="s">
        <v>122</v>
      </c>
      <c r="B50" s="96" t="s">
        <v>1</v>
      </c>
      <c r="C50" s="96" t="s">
        <v>123</v>
      </c>
      <c r="D50" s="97" t="s">
        <v>3</v>
      </c>
      <c r="E50" s="96">
        <v>1</v>
      </c>
      <c r="F50" s="96">
        <v>2</v>
      </c>
      <c r="G50" s="96">
        <v>3</v>
      </c>
      <c r="H50" s="96">
        <v>4</v>
      </c>
      <c r="I50" s="96">
        <v>5</v>
      </c>
      <c r="J50" s="96">
        <v>6</v>
      </c>
      <c r="K50" s="96">
        <v>7</v>
      </c>
      <c r="L50" s="96">
        <v>8</v>
      </c>
      <c r="M50" s="96">
        <v>9</v>
      </c>
      <c r="N50" s="96">
        <v>10</v>
      </c>
      <c r="O50" s="96">
        <v>11</v>
      </c>
      <c r="P50" s="96">
        <v>12</v>
      </c>
      <c r="Q50" s="96">
        <v>13</v>
      </c>
      <c r="R50" s="96">
        <v>14</v>
      </c>
      <c r="S50" s="96">
        <v>15</v>
      </c>
      <c r="T50" s="96">
        <v>16</v>
      </c>
      <c r="U50" s="96">
        <v>17</v>
      </c>
      <c r="V50" s="96">
        <v>18</v>
      </c>
      <c r="W50" s="96">
        <v>19</v>
      </c>
      <c r="X50" s="96">
        <v>20</v>
      </c>
      <c r="Y50" s="96">
        <v>21</v>
      </c>
      <c r="Z50" s="96">
        <v>22</v>
      </c>
      <c r="AA50" s="96">
        <v>23</v>
      </c>
      <c r="AB50" s="96">
        <v>24</v>
      </c>
      <c r="AC50" s="96">
        <v>25</v>
      </c>
      <c r="AD50" s="96">
        <v>26</v>
      </c>
      <c r="AE50" s="96">
        <v>27</v>
      </c>
      <c r="AF50" s="96">
        <v>28</v>
      </c>
      <c r="AG50" s="96">
        <v>29</v>
      </c>
      <c r="AH50" s="96">
        <v>30</v>
      </c>
      <c r="AI50" s="96">
        <v>31</v>
      </c>
    </row>
    <row r="51" spans="1:35" ht="15.75">
      <c r="A51" s="98"/>
      <c r="B51" s="99" t="s">
        <v>124</v>
      </c>
      <c r="C51" s="99" t="s">
        <v>8</v>
      </c>
      <c r="D51" s="100"/>
      <c r="E51" s="101" t="s">
        <v>9</v>
      </c>
      <c r="F51" s="101" t="s">
        <v>10</v>
      </c>
      <c r="G51" s="101" t="s">
        <v>11</v>
      </c>
      <c r="H51" s="101" t="s">
        <v>12</v>
      </c>
      <c r="I51" s="101" t="s">
        <v>13</v>
      </c>
      <c r="J51" s="101" t="s">
        <v>14</v>
      </c>
      <c r="K51" s="101" t="s">
        <v>15</v>
      </c>
      <c r="L51" s="101" t="s">
        <v>9</v>
      </c>
      <c r="M51" s="101" t="s">
        <v>10</v>
      </c>
      <c r="N51" s="101" t="s">
        <v>11</v>
      </c>
      <c r="O51" s="101" t="s">
        <v>12</v>
      </c>
      <c r="P51" s="101" t="s">
        <v>13</v>
      </c>
      <c r="Q51" s="101" t="s">
        <v>14</v>
      </c>
      <c r="R51" s="101" t="s">
        <v>15</v>
      </c>
      <c r="S51" s="101" t="s">
        <v>9</v>
      </c>
      <c r="T51" s="101" t="s">
        <v>10</v>
      </c>
      <c r="U51" s="101" t="s">
        <v>11</v>
      </c>
      <c r="V51" s="101" t="s">
        <v>12</v>
      </c>
      <c r="W51" s="101" t="s">
        <v>13</v>
      </c>
      <c r="X51" s="101" t="s">
        <v>14</v>
      </c>
      <c r="Y51" s="101" t="s">
        <v>15</v>
      </c>
      <c r="Z51" s="101" t="s">
        <v>9</v>
      </c>
      <c r="AA51" s="101" t="s">
        <v>10</v>
      </c>
      <c r="AB51" s="101" t="s">
        <v>11</v>
      </c>
      <c r="AC51" s="101" t="s">
        <v>12</v>
      </c>
      <c r="AD51" s="101" t="s">
        <v>13</v>
      </c>
      <c r="AE51" s="101" t="s">
        <v>14</v>
      </c>
      <c r="AF51" s="101" t="s">
        <v>15</v>
      </c>
      <c r="AG51" s="101" t="s">
        <v>9</v>
      </c>
      <c r="AH51" s="101" t="s">
        <v>10</v>
      </c>
      <c r="AI51" s="101" t="s">
        <v>11</v>
      </c>
    </row>
    <row r="52" spans="1:35" ht="15.75">
      <c r="A52" s="102" t="s">
        <v>214</v>
      </c>
      <c r="B52" s="102" t="s">
        <v>215</v>
      </c>
      <c r="C52" s="104">
        <v>427867</v>
      </c>
      <c r="D52" s="128" t="s">
        <v>135</v>
      </c>
      <c r="E52" s="108"/>
      <c r="F52" s="107" t="s">
        <v>50</v>
      </c>
      <c r="G52" s="107" t="s">
        <v>50</v>
      </c>
      <c r="H52" s="107"/>
      <c r="I52" s="107" t="s">
        <v>50</v>
      </c>
      <c r="J52" s="107" t="s">
        <v>50</v>
      </c>
      <c r="K52" s="108" t="s">
        <v>50</v>
      </c>
      <c r="L52" s="108"/>
      <c r="M52" s="107" t="s">
        <v>50</v>
      </c>
      <c r="N52" s="107" t="s">
        <v>50</v>
      </c>
      <c r="O52" s="107" t="s">
        <v>50</v>
      </c>
      <c r="P52" s="106" t="s">
        <v>50</v>
      </c>
      <c r="Q52" s="108"/>
      <c r="R52" s="108"/>
      <c r="S52" s="108" t="s">
        <v>50</v>
      </c>
      <c r="T52" s="107" t="s">
        <v>50</v>
      </c>
      <c r="U52" s="107" t="s">
        <v>50</v>
      </c>
      <c r="V52" s="107" t="s">
        <v>50</v>
      </c>
      <c r="W52" s="107"/>
      <c r="X52" s="107" t="s">
        <v>50</v>
      </c>
      <c r="Y52" s="108" t="s">
        <v>50</v>
      </c>
      <c r="Z52" s="108"/>
      <c r="AA52" s="107" t="s">
        <v>50</v>
      </c>
      <c r="AB52" s="107" t="s">
        <v>50</v>
      </c>
      <c r="AC52" s="107"/>
      <c r="AD52" s="107" t="s">
        <v>50</v>
      </c>
      <c r="AE52" s="107" t="s">
        <v>50</v>
      </c>
      <c r="AF52" s="108"/>
      <c r="AG52" s="108"/>
      <c r="AH52" s="107" t="s">
        <v>50</v>
      </c>
      <c r="AI52" s="107" t="s">
        <v>50</v>
      </c>
    </row>
    <row r="53" spans="1:35" ht="16.5" thickBot="1">
      <c r="A53" s="102" t="s">
        <v>216</v>
      </c>
      <c r="B53" s="102" t="s">
        <v>217</v>
      </c>
      <c r="C53" s="104">
        <v>442301</v>
      </c>
      <c r="D53" s="131" t="s">
        <v>135</v>
      </c>
      <c r="E53" s="111" t="s">
        <v>50</v>
      </c>
      <c r="F53" s="112" t="s">
        <v>50</v>
      </c>
      <c r="G53" s="112" t="s">
        <v>50</v>
      </c>
      <c r="H53" s="112" t="s">
        <v>50</v>
      </c>
      <c r="I53" s="112"/>
      <c r="J53" s="112" t="s">
        <v>50</v>
      </c>
      <c r="K53" s="111" t="s">
        <v>50</v>
      </c>
      <c r="L53" s="111"/>
      <c r="M53" s="112" t="s">
        <v>50</v>
      </c>
      <c r="N53" s="115" t="s">
        <v>27</v>
      </c>
      <c r="O53" s="112" t="s">
        <v>50</v>
      </c>
      <c r="P53" s="111" t="s">
        <v>50</v>
      </c>
      <c r="Q53" s="111" t="s">
        <v>50</v>
      </c>
      <c r="R53" s="111" t="s">
        <v>50</v>
      </c>
      <c r="S53" s="111"/>
      <c r="T53" s="112" t="s">
        <v>50</v>
      </c>
      <c r="U53" s="112" t="s">
        <v>50</v>
      </c>
      <c r="V53" s="112" t="s">
        <v>50</v>
      </c>
      <c r="W53" s="112"/>
      <c r="X53" s="115" t="s">
        <v>27</v>
      </c>
      <c r="Y53" s="111"/>
      <c r="Z53" s="111"/>
      <c r="AA53" s="112" t="s">
        <v>218</v>
      </c>
      <c r="AB53" s="112" t="s">
        <v>50</v>
      </c>
      <c r="AC53" s="112" t="s">
        <v>50</v>
      </c>
      <c r="AD53" s="112" t="s">
        <v>50</v>
      </c>
      <c r="AE53" s="112"/>
      <c r="AF53" s="111"/>
      <c r="AG53" s="111" t="s">
        <v>50</v>
      </c>
      <c r="AH53" s="112"/>
      <c r="AI53" s="112"/>
    </row>
    <row r="54" spans="1:35" ht="16.5">
      <c r="A54" s="26"/>
      <c r="B54" s="132"/>
      <c r="C54" s="26"/>
      <c r="D54" s="26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</row>
    <row r="55" spans="1:35" ht="16.5">
      <c r="A55" s="134" t="s">
        <v>119</v>
      </c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</row>
    <row r="56" spans="1:35" ht="16.5">
      <c r="A56" s="135" t="s">
        <v>120</v>
      </c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</row>
    <row r="57" spans="1:35" ht="16.5">
      <c r="A57" s="136" t="s">
        <v>219</v>
      </c>
      <c r="B57" s="136"/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</row>
    <row r="58" spans="1:35" ht="15.75">
      <c r="A58" s="137" t="s">
        <v>0</v>
      </c>
      <c r="B58" s="99" t="s">
        <v>1</v>
      </c>
      <c r="C58" s="99" t="s">
        <v>123</v>
      </c>
      <c r="D58" s="100" t="s">
        <v>3</v>
      </c>
      <c r="E58" s="138">
        <v>1</v>
      </c>
      <c r="F58" s="138">
        <v>2</v>
      </c>
      <c r="G58" s="138">
        <v>3</v>
      </c>
      <c r="H58" s="138">
        <v>4</v>
      </c>
      <c r="I58" s="138">
        <v>5</v>
      </c>
      <c r="J58" s="138">
        <v>6</v>
      </c>
      <c r="K58" s="138">
        <v>7</v>
      </c>
      <c r="L58" s="138">
        <v>8</v>
      </c>
      <c r="M58" s="138">
        <v>9</v>
      </c>
      <c r="N58" s="138">
        <v>10</v>
      </c>
      <c r="O58" s="138">
        <v>11</v>
      </c>
      <c r="P58" s="138">
        <v>12</v>
      </c>
      <c r="Q58" s="138">
        <v>13</v>
      </c>
      <c r="R58" s="138">
        <v>14</v>
      </c>
      <c r="S58" s="138">
        <v>15</v>
      </c>
      <c r="T58" s="138">
        <v>16</v>
      </c>
      <c r="U58" s="138">
        <v>17</v>
      </c>
      <c r="V58" s="138">
        <v>18</v>
      </c>
      <c r="W58" s="138">
        <v>19</v>
      </c>
      <c r="X58" s="138">
        <v>20</v>
      </c>
      <c r="Y58" s="138">
        <v>21</v>
      </c>
      <c r="Z58" s="138">
        <v>22</v>
      </c>
      <c r="AA58" s="138">
        <v>23</v>
      </c>
      <c r="AB58" s="138">
        <v>24</v>
      </c>
      <c r="AC58" s="138">
        <v>25</v>
      </c>
      <c r="AD58" s="138">
        <v>26</v>
      </c>
      <c r="AE58" s="138">
        <v>27</v>
      </c>
      <c r="AF58" s="138">
        <v>28</v>
      </c>
      <c r="AG58" s="138">
        <v>29</v>
      </c>
      <c r="AH58" s="138">
        <v>30</v>
      </c>
      <c r="AI58" s="138">
        <v>31</v>
      </c>
    </row>
    <row r="59" spans="1:35" ht="15.75">
      <c r="A59" s="137"/>
      <c r="B59" s="99" t="s">
        <v>124</v>
      </c>
      <c r="C59" s="99" t="s">
        <v>8</v>
      </c>
      <c r="D59" s="100"/>
      <c r="E59" s="138" t="s">
        <v>9</v>
      </c>
      <c r="F59" s="138" t="s">
        <v>10</v>
      </c>
      <c r="G59" s="138" t="s">
        <v>11</v>
      </c>
      <c r="H59" s="138" t="s">
        <v>12</v>
      </c>
      <c r="I59" s="138" t="s">
        <v>13</v>
      </c>
      <c r="J59" s="138" t="s">
        <v>14</v>
      </c>
      <c r="K59" s="138" t="s">
        <v>15</v>
      </c>
      <c r="L59" s="138" t="s">
        <v>9</v>
      </c>
      <c r="M59" s="138" t="s">
        <v>10</v>
      </c>
      <c r="N59" s="138" t="s">
        <v>11</v>
      </c>
      <c r="O59" s="138" t="s">
        <v>12</v>
      </c>
      <c r="P59" s="138" t="s">
        <v>13</v>
      </c>
      <c r="Q59" s="138" t="s">
        <v>14</v>
      </c>
      <c r="R59" s="138" t="s">
        <v>15</v>
      </c>
      <c r="S59" s="138" t="s">
        <v>9</v>
      </c>
      <c r="T59" s="138" t="s">
        <v>10</v>
      </c>
      <c r="U59" s="138" t="s">
        <v>11</v>
      </c>
      <c r="V59" s="138" t="s">
        <v>12</v>
      </c>
      <c r="W59" s="138" t="s">
        <v>13</v>
      </c>
      <c r="X59" s="138" t="s">
        <v>14</v>
      </c>
      <c r="Y59" s="138" t="s">
        <v>15</v>
      </c>
      <c r="Z59" s="138" t="s">
        <v>9</v>
      </c>
      <c r="AA59" s="138" t="s">
        <v>10</v>
      </c>
      <c r="AB59" s="138" t="s">
        <v>11</v>
      </c>
      <c r="AC59" s="138" t="s">
        <v>12</v>
      </c>
      <c r="AD59" s="138" t="s">
        <v>13</v>
      </c>
      <c r="AE59" s="138" t="s">
        <v>14</v>
      </c>
      <c r="AF59" s="138" t="s">
        <v>15</v>
      </c>
      <c r="AG59" s="138" t="s">
        <v>9</v>
      </c>
      <c r="AH59" s="138" t="s">
        <v>10</v>
      </c>
      <c r="AI59" s="138" t="s">
        <v>11</v>
      </c>
    </row>
    <row r="60" spans="1:35" ht="18">
      <c r="A60" s="127" t="s">
        <v>220</v>
      </c>
      <c r="B60" s="139" t="s">
        <v>221</v>
      </c>
      <c r="C60" s="127">
        <v>497725</v>
      </c>
      <c r="D60" s="140" t="s">
        <v>222</v>
      </c>
      <c r="E60" s="141" t="s">
        <v>18</v>
      </c>
      <c r="F60" s="142"/>
      <c r="G60" s="142"/>
      <c r="H60" s="142" t="s">
        <v>18</v>
      </c>
      <c r="I60" s="142"/>
      <c r="J60" s="143" t="s">
        <v>18</v>
      </c>
      <c r="K60" s="144" t="s">
        <v>18</v>
      </c>
      <c r="L60" s="141" t="s">
        <v>18</v>
      </c>
      <c r="M60" s="142"/>
      <c r="N60" s="145" t="s">
        <v>27</v>
      </c>
      <c r="O60" s="143" t="s">
        <v>18</v>
      </c>
      <c r="P60" s="144"/>
      <c r="Q60" s="144" t="s">
        <v>18</v>
      </c>
      <c r="R60" s="144"/>
      <c r="S60" s="144"/>
      <c r="T60" s="142" t="s">
        <v>18</v>
      </c>
      <c r="U60" s="142"/>
      <c r="V60" s="142"/>
      <c r="W60" s="142" t="s">
        <v>18</v>
      </c>
      <c r="X60" s="142"/>
      <c r="Y60" s="144"/>
      <c r="Z60" s="144" t="s">
        <v>18</v>
      </c>
      <c r="AA60" s="142"/>
      <c r="AB60" s="142" t="s">
        <v>18</v>
      </c>
      <c r="AC60" s="143" t="s">
        <v>18</v>
      </c>
      <c r="AD60" s="142"/>
      <c r="AE60" s="142"/>
      <c r="AF60" s="144" t="s">
        <v>18</v>
      </c>
      <c r="AG60" s="141" t="s">
        <v>18</v>
      </c>
      <c r="AH60" s="142"/>
      <c r="AI60" s="142" t="s">
        <v>18</v>
      </c>
    </row>
    <row r="61" spans="1:35" ht="18">
      <c r="A61" s="127" t="s">
        <v>223</v>
      </c>
      <c r="B61" s="139" t="s">
        <v>224</v>
      </c>
      <c r="C61" s="127" t="s">
        <v>225</v>
      </c>
      <c r="D61" s="140" t="s">
        <v>222</v>
      </c>
      <c r="E61" s="144" t="s">
        <v>18</v>
      </c>
      <c r="F61" s="143" t="s">
        <v>16</v>
      </c>
      <c r="G61" s="142"/>
      <c r="H61" s="143" t="s">
        <v>18</v>
      </c>
      <c r="I61" s="143" t="s">
        <v>18</v>
      </c>
      <c r="J61" s="142"/>
      <c r="K61" s="144" t="s">
        <v>18</v>
      </c>
      <c r="L61" s="141" t="s">
        <v>18</v>
      </c>
      <c r="M61" s="142"/>
      <c r="N61" s="142" t="s">
        <v>18</v>
      </c>
      <c r="O61" s="142"/>
      <c r="P61" s="144"/>
      <c r="Q61" s="146" t="s">
        <v>27</v>
      </c>
      <c r="R61" s="144"/>
      <c r="S61" s="141" t="s">
        <v>18</v>
      </c>
      <c r="T61" s="142" t="s">
        <v>18</v>
      </c>
      <c r="U61" s="143" t="s">
        <v>16</v>
      </c>
      <c r="V61" s="142"/>
      <c r="W61" s="142" t="s">
        <v>18</v>
      </c>
      <c r="X61" s="118" t="s">
        <v>226</v>
      </c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20"/>
    </row>
    <row r="62" spans="1:35" ht="18">
      <c r="A62" s="147" t="s">
        <v>227</v>
      </c>
      <c r="B62" s="139" t="s">
        <v>228</v>
      </c>
      <c r="C62" s="147" t="s">
        <v>229</v>
      </c>
      <c r="D62" s="128" t="s">
        <v>222</v>
      </c>
      <c r="E62" s="144" t="s">
        <v>18</v>
      </c>
      <c r="F62" s="142"/>
      <c r="G62" s="142"/>
      <c r="H62" s="142" t="s">
        <v>18</v>
      </c>
      <c r="I62" s="142"/>
      <c r="J62" s="143" t="s">
        <v>16</v>
      </c>
      <c r="K62" s="144" t="s">
        <v>18</v>
      </c>
      <c r="L62" s="144" t="s">
        <v>18</v>
      </c>
      <c r="M62" s="142"/>
      <c r="N62" s="142" t="s">
        <v>18</v>
      </c>
      <c r="O62" s="145" t="s">
        <v>27</v>
      </c>
      <c r="P62" s="144"/>
      <c r="Q62" s="146" t="s">
        <v>27</v>
      </c>
      <c r="R62" s="144"/>
      <c r="S62" s="144"/>
      <c r="T62" s="145" t="s">
        <v>27</v>
      </c>
      <c r="U62" s="143" t="s">
        <v>18</v>
      </c>
      <c r="V62" s="142"/>
      <c r="W62" s="142"/>
      <c r="X62" s="142"/>
      <c r="Y62" s="144"/>
      <c r="Z62" s="144"/>
      <c r="AA62" s="142" t="s">
        <v>18</v>
      </c>
      <c r="AB62" s="142"/>
      <c r="AC62" s="143" t="s">
        <v>18</v>
      </c>
      <c r="AD62" s="142"/>
      <c r="AE62" s="143" t="s">
        <v>16</v>
      </c>
      <c r="AF62" s="144" t="s">
        <v>18</v>
      </c>
      <c r="AG62" s="144"/>
      <c r="AH62" s="142"/>
      <c r="AI62" s="143" t="s">
        <v>18</v>
      </c>
    </row>
    <row r="63" spans="1:35" ht="18">
      <c r="A63" s="139" t="s">
        <v>230</v>
      </c>
      <c r="B63" s="139" t="s">
        <v>231</v>
      </c>
      <c r="C63" s="147">
        <v>408900</v>
      </c>
      <c r="D63" s="128" t="s">
        <v>222</v>
      </c>
      <c r="E63" s="144" t="s">
        <v>18</v>
      </c>
      <c r="F63" s="142"/>
      <c r="G63" s="143" t="s">
        <v>18</v>
      </c>
      <c r="H63" s="142" t="s">
        <v>18</v>
      </c>
      <c r="I63" s="142"/>
      <c r="J63" s="143" t="s">
        <v>18</v>
      </c>
      <c r="K63" s="144"/>
      <c r="L63" s="144"/>
      <c r="M63" s="142"/>
      <c r="N63" s="143" t="s">
        <v>18</v>
      </c>
      <c r="O63" s="142"/>
      <c r="P63" s="144"/>
      <c r="Q63" s="144" t="s">
        <v>18</v>
      </c>
      <c r="R63" s="144" t="s">
        <v>18</v>
      </c>
      <c r="S63" s="144" t="s">
        <v>18</v>
      </c>
      <c r="T63" s="142" t="s">
        <v>18</v>
      </c>
      <c r="U63" s="143" t="s">
        <v>16</v>
      </c>
      <c r="V63" s="142"/>
      <c r="W63" s="142" t="s">
        <v>18</v>
      </c>
      <c r="X63" s="142"/>
      <c r="Y63" s="144"/>
      <c r="Z63" s="144"/>
      <c r="AA63" s="142"/>
      <c r="AB63" s="142"/>
      <c r="AC63" s="142" t="s">
        <v>18</v>
      </c>
      <c r="AD63" s="143" t="s">
        <v>16</v>
      </c>
      <c r="AE63" s="142"/>
      <c r="AF63" s="144" t="s">
        <v>18</v>
      </c>
      <c r="AG63" s="141" t="s">
        <v>18</v>
      </c>
      <c r="AH63" s="142" t="s">
        <v>18</v>
      </c>
      <c r="AI63" s="142"/>
    </row>
    <row r="64" spans="1:35" ht="18">
      <c r="A64" s="147" t="s">
        <v>232</v>
      </c>
      <c r="B64" s="139" t="s">
        <v>233</v>
      </c>
      <c r="C64" s="147" t="s">
        <v>234</v>
      </c>
      <c r="D64" s="128" t="s">
        <v>222</v>
      </c>
      <c r="E64" s="144" t="s">
        <v>18</v>
      </c>
      <c r="F64" s="143" t="s">
        <v>16</v>
      </c>
      <c r="G64" s="142"/>
      <c r="H64" s="142" t="s">
        <v>18</v>
      </c>
      <c r="I64" s="142"/>
      <c r="J64" s="143" t="s">
        <v>16</v>
      </c>
      <c r="K64" s="144" t="s">
        <v>18</v>
      </c>
      <c r="L64" s="144"/>
      <c r="M64" s="142"/>
      <c r="N64" s="142" t="s">
        <v>18</v>
      </c>
      <c r="O64" s="142"/>
      <c r="P64" s="144"/>
      <c r="Q64" s="141" t="s">
        <v>18</v>
      </c>
      <c r="R64" s="144"/>
      <c r="S64" s="141" t="s">
        <v>18</v>
      </c>
      <c r="T64" s="142" t="s">
        <v>18</v>
      </c>
      <c r="U64" s="142"/>
      <c r="V64" s="142"/>
      <c r="W64" s="145" t="s">
        <v>27</v>
      </c>
      <c r="X64" s="142"/>
      <c r="Y64" s="144"/>
      <c r="Z64" s="146" t="s">
        <v>27</v>
      </c>
      <c r="AA64" s="142"/>
      <c r="AB64" s="142"/>
      <c r="AC64" s="145" t="s">
        <v>27</v>
      </c>
      <c r="AD64" s="142"/>
      <c r="AE64" s="142"/>
      <c r="AF64" s="146" t="s">
        <v>27</v>
      </c>
      <c r="AG64" s="141" t="s">
        <v>17</v>
      </c>
      <c r="AH64" s="142"/>
      <c r="AI64" s="142" t="s">
        <v>18</v>
      </c>
    </row>
    <row r="65" spans="1:35" ht="18">
      <c r="A65" s="147">
        <v>152587</v>
      </c>
      <c r="B65" s="139" t="s">
        <v>235</v>
      </c>
      <c r="C65" s="147">
        <v>724919</v>
      </c>
      <c r="D65" s="128" t="s">
        <v>222</v>
      </c>
      <c r="E65" s="144" t="s">
        <v>18</v>
      </c>
      <c r="F65" s="142" t="s">
        <v>18</v>
      </c>
      <c r="G65" s="142"/>
      <c r="H65" s="142" t="s">
        <v>18</v>
      </c>
      <c r="I65" s="142"/>
      <c r="J65" s="142"/>
      <c r="K65" s="144" t="s">
        <v>18</v>
      </c>
      <c r="L65" s="144"/>
      <c r="M65" s="143" t="s">
        <v>18</v>
      </c>
      <c r="N65" s="142" t="s">
        <v>18</v>
      </c>
      <c r="O65" s="142"/>
      <c r="P65" s="144"/>
      <c r="Q65" s="144"/>
      <c r="R65" s="141" t="s">
        <v>18</v>
      </c>
      <c r="S65" s="144"/>
      <c r="T65" s="143" t="s">
        <v>18</v>
      </c>
      <c r="U65" s="142"/>
      <c r="V65" s="142"/>
      <c r="W65" s="142" t="s">
        <v>18</v>
      </c>
      <c r="X65" s="142"/>
      <c r="Y65" s="144"/>
      <c r="Z65" s="141" t="s">
        <v>18</v>
      </c>
      <c r="AA65" s="142" t="s">
        <v>18</v>
      </c>
      <c r="AB65" s="143" t="s">
        <v>18</v>
      </c>
      <c r="AC65" s="142" t="s">
        <v>18</v>
      </c>
      <c r="AD65" s="142"/>
      <c r="AE65" s="143" t="s">
        <v>18</v>
      </c>
      <c r="AF65" s="146" t="s">
        <v>27</v>
      </c>
      <c r="AG65" s="144"/>
      <c r="AH65" s="142"/>
      <c r="AI65" s="142" t="s">
        <v>18</v>
      </c>
    </row>
    <row r="66" spans="1:35" ht="18">
      <c r="A66" s="147" t="s">
        <v>236</v>
      </c>
      <c r="B66" s="139" t="s">
        <v>237</v>
      </c>
      <c r="C66" s="147">
        <v>596143</v>
      </c>
      <c r="D66" s="128" t="s">
        <v>222</v>
      </c>
      <c r="E66" s="141" t="s">
        <v>18</v>
      </c>
      <c r="F66" s="142"/>
      <c r="G66" s="142" t="s">
        <v>16</v>
      </c>
      <c r="H66" s="142" t="s">
        <v>16</v>
      </c>
      <c r="I66" s="142" t="s">
        <v>16</v>
      </c>
      <c r="J66" s="142" t="s">
        <v>18</v>
      </c>
      <c r="K66" s="144" t="s">
        <v>18</v>
      </c>
      <c r="L66" s="144"/>
      <c r="M66" s="143" t="s">
        <v>18</v>
      </c>
      <c r="N66" s="143" t="s">
        <v>16</v>
      </c>
      <c r="O66" s="142" t="s">
        <v>17</v>
      </c>
      <c r="P66" s="141" t="s">
        <v>18</v>
      </c>
      <c r="Q66" s="144" t="s">
        <v>18</v>
      </c>
      <c r="R66" s="144" t="s">
        <v>18</v>
      </c>
      <c r="S66" s="141" t="s">
        <v>18</v>
      </c>
      <c r="T66" s="142" t="s">
        <v>16</v>
      </c>
      <c r="U66" s="142"/>
      <c r="V66" s="142" t="s">
        <v>16</v>
      </c>
      <c r="W66" s="142" t="s">
        <v>16</v>
      </c>
      <c r="X66" s="142"/>
      <c r="Y66" s="144" t="s">
        <v>18</v>
      </c>
      <c r="Z66" s="144"/>
      <c r="AA66" s="142"/>
      <c r="AB66" s="143" t="s">
        <v>16</v>
      </c>
      <c r="AC66" s="142" t="s">
        <v>16</v>
      </c>
      <c r="AD66" s="143" t="s">
        <v>18</v>
      </c>
      <c r="AE66" s="142"/>
      <c r="AF66" s="144" t="s">
        <v>18</v>
      </c>
      <c r="AG66" s="141" t="s">
        <v>18</v>
      </c>
      <c r="AH66" s="142"/>
      <c r="AI66" s="142" t="s">
        <v>16</v>
      </c>
    </row>
    <row r="67" spans="1:35" ht="18">
      <c r="A67" s="147" t="s">
        <v>238</v>
      </c>
      <c r="B67" s="139" t="s">
        <v>239</v>
      </c>
      <c r="C67" s="148">
        <v>462408</v>
      </c>
      <c r="D67" s="128" t="s">
        <v>222</v>
      </c>
      <c r="E67" s="144" t="s">
        <v>18</v>
      </c>
      <c r="F67" s="142"/>
      <c r="G67" s="142" t="s">
        <v>18</v>
      </c>
      <c r="H67" s="142"/>
      <c r="I67" s="142"/>
      <c r="J67" s="142"/>
      <c r="K67" s="144" t="s">
        <v>18</v>
      </c>
      <c r="L67" s="144"/>
      <c r="M67" s="143" t="s">
        <v>18</v>
      </c>
      <c r="N67" s="142" t="s">
        <v>18</v>
      </c>
      <c r="O67" s="142"/>
      <c r="P67" s="144"/>
      <c r="Q67" s="144" t="s">
        <v>18</v>
      </c>
      <c r="R67" s="144"/>
      <c r="S67" s="144"/>
      <c r="T67" s="142" t="s">
        <v>18</v>
      </c>
      <c r="U67" s="143" t="s">
        <v>18</v>
      </c>
      <c r="V67" s="142"/>
      <c r="W67" s="145" t="s">
        <v>27</v>
      </c>
      <c r="X67" s="145"/>
      <c r="Y67" s="146"/>
      <c r="Z67" s="146"/>
      <c r="AA67" s="145"/>
      <c r="AB67" s="145" t="s">
        <v>27</v>
      </c>
      <c r="AC67" s="142"/>
      <c r="AD67" s="143" t="s">
        <v>18</v>
      </c>
      <c r="AE67" s="142"/>
      <c r="AF67" s="144" t="s">
        <v>18</v>
      </c>
      <c r="AG67" s="144"/>
      <c r="AH67" s="143" t="s">
        <v>18</v>
      </c>
      <c r="AI67" s="142" t="s">
        <v>18</v>
      </c>
    </row>
    <row r="68" spans="1:35" ht="18">
      <c r="A68" s="147" t="s">
        <v>240</v>
      </c>
      <c r="B68" s="139" t="s">
        <v>241</v>
      </c>
      <c r="C68" s="147">
        <v>645401</v>
      </c>
      <c r="D68" s="128" t="s">
        <v>222</v>
      </c>
      <c r="E68" s="144" t="s">
        <v>18</v>
      </c>
      <c r="F68" s="142"/>
      <c r="G68" s="143" t="s">
        <v>16</v>
      </c>
      <c r="H68" s="142" t="s">
        <v>18</v>
      </c>
      <c r="I68" s="142"/>
      <c r="J68" s="143" t="s">
        <v>16</v>
      </c>
      <c r="K68" s="144" t="s">
        <v>18</v>
      </c>
      <c r="L68" s="144"/>
      <c r="M68" s="142"/>
      <c r="N68" s="142" t="s">
        <v>18</v>
      </c>
      <c r="O68" s="142"/>
      <c r="P68" s="144"/>
      <c r="Q68" s="144" t="s">
        <v>18</v>
      </c>
      <c r="R68" s="141" t="s">
        <v>18</v>
      </c>
      <c r="S68" s="144"/>
      <c r="T68" s="142" t="s">
        <v>18</v>
      </c>
      <c r="U68" s="142"/>
      <c r="V68" s="143" t="s">
        <v>18</v>
      </c>
      <c r="W68" s="142" t="s">
        <v>18</v>
      </c>
      <c r="X68" s="142"/>
      <c r="Y68" s="144"/>
      <c r="Z68" s="144" t="s">
        <v>18</v>
      </c>
      <c r="AA68" s="142"/>
      <c r="AB68" s="142"/>
      <c r="AC68" s="143" t="s">
        <v>18</v>
      </c>
      <c r="AD68" s="143" t="s">
        <v>18</v>
      </c>
      <c r="AE68" s="142"/>
      <c r="AF68" s="144" t="s">
        <v>18</v>
      </c>
      <c r="AG68" s="144"/>
      <c r="AH68" s="142"/>
      <c r="AI68" s="142" t="s">
        <v>18</v>
      </c>
    </row>
    <row r="69" spans="1:35" ht="18">
      <c r="A69" s="147" t="s">
        <v>242</v>
      </c>
      <c r="B69" s="139" t="s">
        <v>243</v>
      </c>
      <c r="C69" s="147" t="s">
        <v>244</v>
      </c>
      <c r="D69" s="128" t="s">
        <v>222</v>
      </c>
      <c r="E69" s="144" t="s">
        <v>18</v>
      </c>
      <c r="F69" s="142"/>
      <c r="G69" s="143" t="s">
        <v>18</v>
      </c>
      <c r="H69" s="142" t="s">
        <v>18</v>
      </c>
      <c r="I69" s="142"/>
      <c r="J69" s="142"/>
      <c r="K69" s="144" t="s">
        <v>18</v>
      </c>
      <c r="L69" s="144"/>
      <c r="M69" s="142"/>
      <c r="N69" s="142" t="s">
        <v>18</v>
      </c>
      <c r="O69" s="143" t="s">
        <v>17</v>
      </c>
      <c r="P69" s="141" t="s">
        <v>18</v>
      </c>
      <c r="Q69" s="144" t="s">
        <v>18</v>
      </c>
      <c r="R69" s="141" t="s">
        <v>18</v>
      </c>
      <c r="S69" s="144"/>
      <c r="T69" s="142" t="s">
        <v>18</v>
      </c>
      <c r="U69" s="142"/>
      <c r="V69" s="142"/>
      <c r="W69" s="142"/>
      <c r="X69" s="142" t="s">
        <v>16</v>
      </c>
      <c r="Y69" s="144" t="s">
        <v>16</v>
      </c>
      <c r="Z69" s="144"/>
      <c r="AA69" s="142"/>
      <c r="AB69" s="142"/>
      <c r="AC69" s="142" t="s">
        <v>18</v>
      </c>
      <c r="AD69" s="143" t="s">
        <v>18</v>
      </c>
      <c r="AE69" s="143" t="s">
        <v>16</v>
      </c>
      <c r="AF69" s="144"/>
      <c r="AG69" s="146" t="s">
        <v>27</v>
      </c>
      <c r="AH69" s="143" t="s">
        <v>18</v>
      </c>
      <c r="AI69" s="142" t="s">
        <v>18</v>
      </c>
    </row>
    <row r="70" spans="1:35" ht="18">
      <c r="A70" s="147" t="s">
        <v>245</v>
      </c>
      <c r="B70" s="139" t="s">
        <v>246</v>
      </c>
      <c r="C70" s="147" t="s">
        <v>247</v>
      </c>
      <c r="D70" s="128" t="s">
        <v>222</v>
      </c>
      <c r="E70" s="144" t="s">
        <v>18</v>
      </c>
      <c r="F70" s="142"/>
      <c r="G70" s="142"/>
      <c r="H70" s="142" t="s">
        <v>18</v>
      </c>
      <c r="I70" s="143" t="s">
        <v>18</v>
      </c>
      <c r="J70" s="142"/>
      <c r="K70" s="144" t="s">
        <v>18</v>
      </c>
      <c r="L70" s="141" t="s">
        <v>18</v>
      </c>
      <c r="M70" s="142"/>
      <c r="N70" s="145" t="s">
        <v>57</v>
      </c>
      <c r="O70" s="145" t="s">
        <v>57</v>
      </c>
      <c r="P70" s="146" t="s">
        <v>57</v>
      </c>
      <c r="Q70" s="146" t="s">
        <v>57</v>
      </c>
      <c r="R70" s="146" t="s">
        <v>57</v>
      </c>
      <c r="S70" s="146" t="s">
        <v>57</v>
      </c>
      <c r="T70" s="145" t="s">
        <v>57</v>
      </c>
      <c r="U70" s="143" t="s">
        <v>18</v>
      </c>
      <c r="V70" s="142" t="s">
        <v>248</v>
      </c>
      <c r="W70" s="142" t="s">
        <v>18</v>
      </c>
      <c r="X70" s="142"/>
      <c r="Y70" s="144"/>
      <c r="Z70" s="144" t="s">
        <v>18</v>
      </c>
      <c r="AA70" s="142"/>
      <c r="AB70" s="142"/>
      <c r="AC70" s="142"/>
      <c r="AD70" s="142"/>
      <c r="AE70" s="142"/>
      <c r="AF70" s="144" t="s">
        <v>18</v>
      </c>
      <c r="AG70" s="144"/>
      <c r="AH70" s="142" t="s">
        <v>18</v>
      </c>
      <c r="AI70" s="145" t="s">
        <v>27</v>
      </c>
    </row>
    <row r="71" spans="1:35" ht="18">
      <c r="A71" s="147">
        <v>429457</v>
      </c>
      <c r="B71" s="139" t="s">
        <v>249</v>
      </c>
      <c r="C71" s="147">
        <v>858853</v>
      </c>
      <c r="D71" s="128" t="s">
        <v>222</v>
      </c>
      <c r="E71" s="144" t="s">
        <v>18</v>
      </c>
      <c r="F71" s="142"/>
      <c r="G71" s="142"/>
      <c r="H71" s="142"/>
      <c r="I71" s="142"/>
      <c r="J71" s="142"/>
      <c r="K71" s="144" t="s">
        <v>18</v>
      </c>
      <c r="L71" s="144"/>
      <c r="M71" s="143" t="s">
        <v>18</v>
      </c>
      <c r="N71" s="142" t="s">
        <v>18</v>
      </c>
      <c r="O71" s="142" t="s">
        <v>16</v>
      </c>
      <c r="P71" s="144"/>
      <c r="Q71" s="144" t="s">
        <v>18</v>
      </c>
      <c r="R71" s="144"/>
      <c r="S71" s="141" t="s">
        <v>18</v>
      </c>
      <c r="T71" s="142" t="s">
        <v>18</v>
      </c>
      <c r="U71" s="142"/>
      <c r="V71" s="142"/>
      <c r="W71" s="142" t="s">
        <v>18</v>
      </c>
      <c r="X71" s="142"/>
      <c r="Y71" s="144"/>
      <c r="Z71" s="144" t="s">
        <v>18</v>
      </c>
      <c r="AA71" s="142"/>
      <c r="AB71" s="142"/>
      <c r="AC71" s="142" t="s">
        <v>71</v>
      </c>
      <c r="AD71" s="142"/>
      <c r="AE71" s="142"/>
      <c r="AF71" s="144" t="s">
        <v>18</v>
      </c>
      <c r="AG71" s="141" t="s">
        <v>18</v>
      </c>
      <c r="AH71" s="142"/>
      <c r="AI71" s="143" t="s">
        <v>18</v>
      </c>
    </row>
    <row r="72" spans="1:35" ht="18">
      <c r="A72" s="139">
        <v>431958</v>
      </c>
      <c r="B72" s="139" t="s">
        <v>250</v>
      </c>
      <c r="C72" s="147">
        <v>775356</v>
      </c>
      <c r="D72" s="128" t="s">
        <v>222</v>
      </c>
      <c r="E72" s="144"/>
      <c r="F72" s="142"/>
      <c r="G72" s="145" t="s">
        <v>27</v>
      </c>
      <c r="H72" s="142"/>
      <c r="I72" s="142" t="s">
        <v>18</v>
      </c>
      <c r="J72" s="142"/>
      <c r="K72" s="144" t="s">
        <v>18</v>
      </c>
      <c r="L72" s="144"/>
      <c r="M72" s="142" t="s">
        <v>18</v>
      </c>
      <c r="N72" s="142"/>
      <c r="O72" s="143" t="s">
        <v>16</v>
      </c>
      <c r="P72" s="144"/>
      <c r="Q72" s="144"/>
      <c r="R72" s="144"/>
      <c r="S72" s="144"/>
      <c r="T72" s="142"/>
      <c r="U72" s="142" t="s">
        <v>18</v>
      </c>
      <c r="V72" s="142"/>
      <c r="W72" s="142" t="s">
        <v>18</v>
      </c>
      <c r="X72" s="142"/>
      <c r="Y72" s="144"/>
      <c r="Z72" s="144"/>
      <c r="AA72" s="142" t="s">
        <v>18</v>
      </c>
      <c r="AB72" s="142"/>
      <c r="AC72" s="142" t="s">
        <v>18</v>
      </c>
      <c r="AD72" s="142"/>
      <c r="AE72" s="142"/>
      <c r="AF72" s="144"/>
      <c r="AG72" s="146" t="s">
        <v>27</v>
      </c>
      <c r="AH72" s="142"/>
      <c r="AI72" s="142" t="s">
        <v>18</v>
      </c>
    </row>
    <row r="73" spans="1:35" ht="15.75">
      <c r="A73" s="99" t="s">
        <v>0</v>
      </c>
      <c r="B73" s="99" t="s">
        <v>1</v>
      </c>
      <c r="C73" s="99" t="s">
        <v>123</v>
      </c>
      <c r="D73" s="100" t="s">
        <v>3</v>
      </c>
      <c r="E73" s="99">
        <v>1</v>
      </c>
      <c r="F73" s="99">
        <v>2</v>
      </c>
      <c r="G73" s="99">
        <v>3</v>
      </c>
      <c r="H73" s="99">
        <v>4</v>
      </c>
      <c r="I73" s="99">
        <v>5</v>
      </c>
      <c r="J73" s="99">
        <v>6</v>
      </c>
      <c r="K73" s="99">
        <v>7</v>
      </c>
      <c r="L73" s="99">
        <v>8</v>
      </c>
      <c r="M73" s="99">
        <v>9</v>
      </c>
      <c r="N73" s="99">
        <v>10</v>
      </c>
      <c r="O73" s="99">
        <v>11</v>
      </c>
      <c r="P73" s="99">
        <v>12</v>
      </c>
      <c r="Q73" s="99">
        <v>13</v>
      </c>
      <c r="R73" s="99">
        <v>14</v>
      </c>
      <c r="S73" s="99">
        <v>15</v>
      </c>
      <c r="T73" s="99">
        <v>16</v>
      </c>
      <c r="U73" s="99">
        <v>17</v>
      </c>
      <c r="V73" s="99">
        <v>18</v>
      </c>
      <c r="W73" s="99">
        <v>19</v>
      </c>
      <c r="X73" s="99">
        <v>20</v>
      </c>
      <c r="Y73" s="99">
        <v>21</v>
      </c>
      <c r="Z73" s="99">
        <v>22</v>
      </c>
      <c r="AA73" s="99">
        <v>23</v>
      </c>
      <c r="AB73" s="99">
        <v>24</v>
      </c>
      <c r="AC73" s="99">
        <v>25</v>
      </c>
      <c r="AD73" s="99">
        <v>26</v>
      </c>
      <c r="AE73" s="99">
        <v>27</v>
      </c>
      <c r="AF73" s="99">
        <v>28</v>
      </c>
      <c r="AG73" s="99">
        <v>29</v>
      </c>
      <c r="AH73" s="99">
        <v>30</v>
      </c>
      <c r="AI73" s="99">
        <v>31</v>
      </c>
    </row>
    <row r="74" spans="1:35" ht="15.75">
      <c r="A74" s="99"/>
      <c r="B74" s="99" t="s">
        <v>124</v>
      </c>
      <c r="C74" s="99" t="s">
        <v>8</v>
      </c>
      <c r="D74" s="100"/>
      <c r="E74" s="99" t="s">
        <v>9</v>
      </c>
      <c r="F74" s="99" t="s">
        <v>10</v>
      </c>
      <c r="G74" s="99" t="s">
        <v>11</v>
      </c>
      <c r="H74" s="99" t="s">
        <v>12</v>
      </c>
      <c r="I74" s="99" t="s">
        <v>13</v>
      </c>
      <c r="J74" s="99" t="s">
        <v>14</v>
      </c>
      <c r="K74" s="99" t="s">
        <v>15</v>
      </c>
      <c r="L74" s="99" t="s">
        <v>9</v>
      </c>
      <c r="M74" s="99" t="s">
        <v>10</v>
      </c>
      <c r="N74" s="99" t="s">
        <v>11</v>
      </c>
      <c r="O74" s="99" t="s">
        <v>12</v>
      </c>
      <c r="P74" s="99" t="s">
        <v>13</v>
      </c>
      <c r="Q74" s="99" t="s">
        <v>14</v>
      </c>
      <c r="R74" s="99" t="s">
        <v>15</v>
      </c>
      <c r="S74" s="99" t="s">
        <v>9</v>
      </c>
      <c r="T74" s="99" t="s">
        <v>10</v>
      </c>
      <c r="U74" s="99" t="s">
        <v>11</v>
      </c>
      <c r="V74" s="99" t="s">
        <v>12</v>
      </c>
      <c r="W74" s="99" t="s">
        <v>13</v>
      </c>
      <c r="X74" s="99" t="s">
        <v>14</v>
      </c>
      <c r="Y74" s="99" t="s">
        <v>15</v>
      </c>
      <c r="Z74" s="99" t="s">
        <v>9</v>
      </c>
      <c r="AA74" s="99" t="s">
        <v>10</v>
      </c>
      <c r="AB74" s="99" t="s">
        <v>11</v>
      </c>
      <c r="AC74" s="99" t="s">
        <v>12</v>
      </c>
      <c r="AD74" s="99" t="s">
        <v>13</v>
      </c>
      <c r="AE74" s="99" t="s">
        <v>14</v>
      </c>
      <c r="AF74" s="99" t="s">
        <v>15</v>
      </c>
      <c r="AG74" s="99" t="s">
        <v>9</v>
      </c>
      <c r="AH74" s="99" t="s">
        <v>10</v>
      </c>
      <c r="AI74" s="99" t="s">
        <v>11</v>
      </c>
    </row>
    <row r="75" spans="1:35" ht="18">
      <c r="A75" s="139" t="s">
        <v>251</v>
      </c>
      <c r="B75" s="139" t="s">
        <v>252</v>
      </c>
      <c r="C75" s="147" t="s">
        <v>253</v>
      </c>
      <c r="D75" s="128" t="s">
        <v>222</v>
      </c>
      <c r="E75" s="144"/>
      <c r="F75" s="142" t="s">
        <v>18</v>
      </c>
      <c r="G75" s="143" t="s">
        <v>18</v>
      </c>
      <c r="H75" s="142"/>
      <c r="I75" s="142" t="s">
        <v>18</v>
      </c>
      <c r="J75" s="142"/>
      <c r="K75" s="141" t="s">
        <v>18</v>
      </c>
      <c r="L75" s="144" t="s">
        <v>18</v>
      </c>
      <c r="M75" s="142"/>
      <c r="N75" s="142"/>
      <c r="O75" s="142" t="s">
        <v>18</v>
      </c>
      <c r="P75" s="144"/>
      <c r="Q75" s="144"/>
      <c r="R75" s="144" t="s">
        <v>18</v>
      </c>
      <c r="S75" s="144"/>
      <c r="T75" s="142"/>
      <c r="U75" s="142" t="s">
        <v>18</v>
      </c>
      <c r="V75" s="142"/>
      <c r="W75" s="143" t="s">
        <v>18</v>
      </c>
      <c r="X75" s="142" t="s">
        <v>18</v>
      </c>
      <c r="Y75" s="144"/>
      <c r="Z75" s="144"/>
      <c r="AA75" s="142"/>
      <c r="AB75" s="143" t="s">
        <v>18</v>
      </c>
      <c r="AC75" s="142"/>
      <c r="AD75" s="142" t="s">
        <v>18</v>
      </c>
      <c r="AE75" s="143" t="s">
        <v>18</v>
      </c>
      <c r="AF75" s="141" t="s">
        <v>18</v>
      </c>
      <c r="AG75" s="144" t="s">
        <v>18</v>
      </c>
      <c r="AH75" s="142" t="s">
        <v>18</v>
      </c>
      <c r="AI75" s="142"/>
    </row>
    <row r="76" spans="1:35" ht="18">
      <c r="A76" s="149" t="s">
        <v>254</v>
      </c>
      <c r="B76" s="149" t="s">
        <v>255</v>
      </c>
      <c r="C76" s="150" t="s">
        <v>256</v>
      </c>
      <c r="D76" s="128" t="s">
        <v>222</v>
      </c>
      <c r="E76" s="118" t="s">
        <v>257</v>
      </c>
      <c r="F76" s="119"/>
      <c r="G76" s="119"/>
      <c r="H76" s="119"/>
      <c r="I76" s="119"/>
      <c r="J76" s="119"/>
      <c r="K76" s="120"/>
      <c r="L76" s="146" t="s">
        <v>27</v>
      </c>
      <c r="M76" s="142"/>
      <c r="N76" s="142"/>
      <c r="O76" s="145" t="s">
        <v>27</v>
      </c>
      <c r="P76" s="146"/>
      <c r="Q76" s="146"/>
      <c r="R76" s="146" t="s">
        <v>27</v>
      </c>
      <c r="S76" s="146"/>
      <c r="T76" s="145"/>
      <c r="U76" s="145" t="s">
        <v>27</v>
      </c>
      <c r="V76" s="145"/>
      <c r="W76" s="145"/>
      <c r="X76" s="145" t="s">
        <v>27</v>
      </c>
      <c r="Y76" s="146"/>
      <c r="Z76" s="146"/>
      <c r="AA76" s="145" t="s">
        <v>27</v>
      </c>
      <c r="AB76" s="145"/>
      <c r="AC76" s="145" t="s">
        <v>27</v>
      </c>
      <c r="AD76" s="145"/>
      <c r="AE76" s="145"/>
      <c r="AF76" s="146"/>
      <c r="AG76" s="146" t="s">
        <v>27</v>
      </c>
      <c r="AH76" s="142"/>
      <c r="AI76" s="142"/>
    </row>
    <row r="77" spans="1:35" ht="18">
      <c r="A77" s="139" t="s">
        <v>258</v>
      </c>
      <c r="B77" s="151" t="s">
        <v>259</v>
      </c>
      <c r="C77" s="147" t="s">
        <v>260</v>
      </c>
      <c r="D77" s="128" t="s">
        <v>222</v>
      </c>
      <c r="E77" s="144"/>
      <c r="F77" s="142" t="s">
        <v>261</v>
      </c>
      <c r="G77" s="142"/>
      <c r="H77" s="142"/>
      <c r="I77" s="142" t="s">
        <v>18</v>
      </c>
      <c r="J77" s="143" t="s">
        <v>17</v>
      </c>
      <c r="K77" s="144"/>
      <c r="L77" s="144"/>
      <c r="M77" s="142"/>
      <c r="N77" s="142"/>
      <c r="O77" s="142"/>
      <c r="P77" s="146" t="s">
        <v>27</v>
      </c>
      <c r="Q77" s="144"/>
      <c r="R77" s="144" t="s">
        <v>18</v>
      </c>
      <c r="S77" s="144"/>
      <c r="T77" s="143" t="s">
        <v>18</v>
      </c>
      <c r="U77" s="142"/>
      <c r="V77" s="143" t="s">
        <v>18</v>
      </c>
      <c r="W77" s="142" t="s">
        <v>18</v>
      </c>
      <c r="X77" s="142" t="s">
        <v>18</v>
      </c>
      <c r="Y77" s="144"/>
      <c r="Z77" s="144" t="s">
        <v>18</v>
      </c>
      <c r="AA77" s="142" t="s">
        <v>18</v>
      </c>
      <c r="AB77" s="143" t="s">
        <v>18</v>
      </c>
      <c r="AC77" s="143" t="s">
        <v>17</v>
      </c>
      <c r="AD77" s="142" t="s">
        <v>18</v>
      </c>
      <c r="AE77" s="143" t="s">
        <v>18</v>
      </c>
      <c r="AF77" s="144"/>
      <c r="AG77" s="144" t="s">
        <v>18</v>
      </c>
      <c r="AH77" s="142"/>
      <c r="AI77" s="142"/>
    </row>
    <row r="78" spans="1:35" ht="18">
      <c r="A78" s="139" t="s">
        <v>262</v>
      </c>
      <c r="B78" s="139" t="s">
        <v>263</v>
      </c>
      <c r="C78" s="147" t="s">
        <v>264</v>
      </c>
      <c r="D78" s="128" t="s">
        <v>222</v>
      </c>
      <c r="E78" s="118" t="s">
        <v>265</v>
      </c>
      <c r="F78" s="119"/>
      <c r="G78" s="119"/>
      <c r="H78" s="119"/>
      <c r="I78" s="119"/>
      <c r="J78" s="119"/>
      <c r="K78" s="119"/>
      <c r="L78" s="119"/>
      <c r="M78" s="120"/>
      <c r="N78" s="142"/>
      <c r="O78" s="142" t="s">
        <v>18</v>
      </c>
      <c r="P78" s="141" t="s">
        <v>18</v>
      </c>
      <c r="Q78" s="141" t="s">
        <v>18</v>
      </c>
      <c r="R78" s="144" t="s">
        <v>18</v>
      </c>
      <c r="S78" s="141" t="s">
        <v>18</v>
      </c>
      <c r="T78" s="143" t="s">
        <v>18</v>
      </c>
      <c r="U78" s="142" t="s">
        <v>18</v>
      </c>
      <c r="V78" s="142"/>
      <c r="W78" s="142"/>
      <c r="X78" s="142" t="s">
        <v>18</v>
      </c>
      <c r="Y78" s="144"/>
      <c r="Z78" s="141" t="s">
        <v>18</v>
      </c>
      <c r="AA78" s="142" t="s">
        <v>18</v>
      </c>
      <c r="AB78" s="142"/>
      <c r="AC78" s="143" t="s">
        <v>18</v>
      </c>
      <c r="AD78" s="142" t="s">
        <v>18</v>
      </c>
      <c r="AE78" s="142"/>
      <c r="AF78" s="141" t="s">
        <v>18</v>
      </c>
      <c r="AG78" s="144" t="s">
        <v>18</v>
      </c>
      <c r="AH78" s="142"/>
      <c r="AI78" s="142"/>
    </row>
    <row r="79" spans="1:35" ht="18">
      <c r="A79" s="139" t="s">
        <v>266</v>
      </c>
      <c r="B79" s="139" t="s">
        <v>267</v>
      </c>
      <c r="C79" s="147" t="s">
        <v>268</v>
      </c>
      <c r="D79" s="128" t="s">
        <v>222</v>
      </c>
      <c r="E79" s="144"/>
      <c r="F79" s="142" t="s">
        <v>18</v>
      </c>
      <c r="G79" s="142"/>
      <c r="H79" s="142"/>
      <c r="I79" s="142" t="s">
        <v>18</v>
      </c>
      <c r="J79" s="142"/>
      <c r="K79" s="144"/>
      <c r="L79" s="144" t="s">
        <v>18</v>
      </c>
      <c r="M79" s="142"/>
      <c r="N79" s="142"/>
      <c r="O79" s="142" t="s">
        <v>18</v>
      </c>
      <c r="P79" s="141" t="s">
        <v>16</v>
      </c>
      <c r="Q79" s="144"/>
      <c r="R79" s="144"/>
      <c r="S79" s="144"/>
      <c r="T79" s="118" t="s">
        <v>34</v>
      </c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20"/>
    </row>
    <row r="80" spans="1:35" ht="18">
      <c r="A80" s="139" t="s">
        <v>269</v>
      </c>
      <c r="B80" s="139" t="s">
        <v>270</v>
      </c>
      <c r="C80" s="147">
        <v>1100211</v>
      </c>
      <c r="D80" s="128" t="s">
        <v>222</v>
      </c>
      <c r="E80" s="144"/>
      <c r="F80" s="142" t="s">
        <v>18</v>
      </c>
      <c r="G80" s="142"/>
      <c r="H80" s="142"/>
      <c r="I80" s="142" t="s">
        <v>18</v>
      </c>
      <c r="J80" s="142"/>
      <c r="K80" s="144"/>
      <c r="L80" s="144" t="s">
        <v>18</v>
      </c>
      <c r="M80" s="143" t="s">
        <v>16</v>
      </c>
      <c r="N80" s="142"/>
      <c r="O80" s="142" t="s">
        <v>18</v>
      </c>
      <c r="P80" s="144"/>
      <c r="Q80" s="144"/>
      <c r="R80" s="144"/>
      <c r="S80" s="144"/>
      <c r="T80" s="142"/>
      <c r="U80" s="142" t="s">
        <v>18</v>
      </c>
      <c r="V80" s="142"/>
      <c r="W80" s="142"/>
      <c r="X80" s="142" t="s">
        <v>18</v>
      </c>
      <c r="Y80" s="144" t="s">
        <v>18</v>
      </c>
      <c r="Z80" s="144"/>
      <c r="AA80" s="142" t="s">
        <v>18</v>
      </c>
      <c r="AB80" s="142"/>
      <c r="AC80" s="143" t="s">
        <v>18</v>
      </c>
      <c r="AD80" s="142" t="s">
        <v>18</v>
      </c>
      <c r="AE80" s="142"/>
      <c r="AF80" s="141" t="s">
        <v>18</v>
      </c>
      <c r="AG80" s="144" t="s">
        <v>18</v>
      </c>
      <c r="AH80" s="142"/>
      <c r="AI80" s="142"/>
    </row>
    <row r="81" spans="1:35" ht="18">
      <c r="A81" s="139">
        <v>432199</v>
      </c>
      <c r="B81" s="139" t="s">
        <v>271</v>
      </c>
      <c r="C81" s="148">
        <v>1217560</v>
      </c>
      <c r="D81" s="128" t="s">
        <v>222</v>
      </c>
      <c r="E81" s="144"/>
      <c r="F81" s="142" t="s">
        <v>18</v>
      </c>
      <c r="G81" s="142"/>
      <c r="H81" s="142" t="s">
        <v>18</v>
      </c>
      <c r="I81" s="142"/>
      <c r="J81" s="143" t="s">
        <v>18</v>
      </c>
      <c r="K81" s="144"/>
      <c r="L81" s="144" t="s">
        <v>18</v>
      </c>
      <c r="M81" s="142"/>
      <c r="N81" s="142" t="s">
        <v>18</v>
      </c>
      <c r="O81" s="142"/>
      <c r="P81" s="144"/>
      <c r="Q81" s="144"/>
      <c r="R81" s="144"/>
      <c r="S81" s="144"/>
      <c r="T81" s="142"/>
      <c r="U81" s="142"/>
      <c r="V81" s="142" t="s">
        <v>18</v>
      </c>
      <c r="W81" s="142"/>
      <c r="X81" s="142" t="s">
        <v>18</v>
      </c>
      <c r="Y81" s="144"/>
      <c r="Z81" s="144" t="s">
        <v>18</v>
      </c>
      <c r="AA81" s="142"/>
      <c r="AB81" s="142"/>
      <c r="AC81" s="142"/>
      <c r="AD81" s="142" t="s">
        <v>18</v>
      </c>
      <c r="AE81" s="142"/>
      <c r="AF81" s="144" t="s">
        <v>18</v>
      </c>
      <c r="AG81" s="144"/>
      <c r="AH81" s="142" t="s">
        <v>18</v>
      </c>
      <c r="AI81" s="142"/>
    </row>
    <row r="82" spans="1:35" ht="18">
      <c r="A82" s="139">
        <v>427462</v>
      </c>
      <c r="B82" s="139" t="s">
        <v>272</v>
      </c>
      <c r="C82" s="148">
        <v>517852</v>
      </c>
      <c r="D82" s="128" t="s">
        <v>222</v>
      </c>
      <c r="E82" s="144"/>
      <c r="F82" s="142" t="s">
        <v>18</v>
      </c>
      <c r="G82" s="142"/>
      <c r="H82" s="142"/>
      <c r="I82" s="142"/>
      <c r="J82" s="142" t="s">
        <v>18</v>
      </c>
      <c r="K82" s="144"/>
      <c r="L82" s="144" t="s">
        <v>18</v>
      </c>
      <c r="M82" s="142"/>
      <c r="N82" s="142" t="s">
        <v>18</v>
      </c>
      <c r="O82" s="142"/>
      <c r="P82" s="144" t="s">
        <v>18</v>
      </c>
      <c r="Q82" s="144"/>
      <c r="R82" s="144"/>
      <c r="S82" s="144"/>
      <c r="T82" s="142"/>
      <c r="U82" s="142"/>
      <c r="V82" s="143" t="s">
        <v>16</v>
      </c>
      <c r="W82" s="142"/>
      <c r="X82" s="142" t="s">
        <v>18</v>
      </c>
      <c r="Y82" s="144"/>
      <c r="Z82" s="144" t="s">
        <v>18</v>
      </c>
      <c r="AA82" s="142"/>
      <c r="AB82" s="142" t="s">
        <v>18</v>
      </c>
      <c r="AC82" s="142"/>
      <c r="AD82" s="142" t="s">
        <v>18</v>
      </c>
      <c r="AE82" s="142"/>
      <c r="AF82" s="144"/>
      <c r="AG82" s="144"/>
      <c r="AH82" s="142" t="s">
        <v>18</v>
      </c>
      <c r="AI82" s="142"/>
    </row>
    <row r="83" spans="1:35" ht="18">
      <c r="A83" s="139">
        <v>432369</v>
      </c>
      <c r="B83" s="139" t="s">
        <v>273</v>
      </c>
      <c r="C83" s="147">
        <v>910386</v>
      </c>
      <c r="D83" s="128" t="s">
        <v>222</v>
      </c>
      <c r="E83" s="144"/>
      <c r="F83" s="142" t="s">
        <v>18</v>
      </c>
      <c r="G83" s="142"/>
      <c r="H83" s="142"/>
      <c r="I83" s="142"/>
      <c r="J83" s="142" t="s">
        <v>18</v>
      </c>
      <c r="K83" s="144"/>
      <c r="L83" s="144" t="s">
        <v>18</v>
      </c>
      <c r="M83" s="142"/>
      <c r="N83" s="142" t="s">
        <v>18</v>
      </c>
      <c r="O83" s="142"/>
      <c r="P83" s="144"/>
      <c r="Q83" s="144"/>
      <c r="R83" s="144" t="s">
        <v>18</v>
      </c>
      <c r="S83" s="144"/>
      <c r="T83" s="142" t="s">
        <v>18</v>
      </c>
      <c r="U83" s="142"/>
      <c r="V83" s="142"/>
      <c r="W83" s="142"/>
      <c r="X83" s="142" t="s">
        <v>18</v>
      </c>
      <c r="Y83" s="144"/>
      <c r="Z83" s="144" t="s">
        <v>18</v>
      </c>
      <c r="AA83" s="142"/>
      <c r="AB83" s="142" t="s">
        <v>16</v>
      </c>
      <c r="AC83" s="142"/>
      <c r="AD83" s="142" t="s">
        <v>18</v>
      </c>
      <c r="AE83" s="142"/>
      <c r="AF83" s="144"/>
      <c r="AG83" s="144"/>
      <c r="AH83" s="142" t="s">
        <v>18</v>
      </c>
      <c r="AI83" s="142"/>
    </row>
    <row r="84" spans="1:35" ht="18">
      <c r="A84" s="139" t="s">
        <v>274</v>
      </c>
      <c r="B84" s="139" t="s">
        <v>275</v>
      </c>
      <c r="C84" s="147">
        <v>236789</v>
      </c>
      <c r="D84" s="128" t="s">
        <v>222</v>
      </c>
      <c r="E84" s="144"/>
      <c r="F84" s="142" t="s">
        <v>18</v>
      </c>
      <c r="G84" s="142"/>
      <c r="H84" s="143" t="s">
        <v>17</v>
      </c>
      <c r="I84" s="142" t="s">
        <v>18</v>
      </c>
      <c r="J84" s="142"/>
      <c r="K84" s="144"/>
      <c r="L84" s="144" t="s">
        <v>18</v>
      </c>
      <c r="M84" s="142"/>
      <c r="N84" s="142"/>
      <c r="O84" s="142" t="s">
        <v>18</v>
      </c>
      <c r="P84" s="141" t="s">
        <v>18</v>
      </c>
      <c r="Q84" s="141" t="s">
        <v>18</v>
      </c>
      <c r="R84" s="141" t="s">
        <v>18</v>
      </c>
      <c r="S84" s="144"/>
      <c r="T84" s="142"/>
      <c r="U84" s="142" t="s">
        <v>18</v>
      </c>
      <c r="V84" s="143" t="s">
        <v>18</v>
      </c>
      <c r="W84" s="142"/>
      <c r="X84" s="142" t="s">
        <v>18</v>
      </c>
      <c r="Y84" s="141" t="s">
        <v>71</v>
      </c>
      <c r="Z84" s="144" t="s">
        <v>18</v>
      </c>
      <c r="AA84" s="142" t="s">
        <v>18</v>
      </c>
      <c r="AB84" s="143" t="s">
        <v>18</v>
      </c>
      <c r="AC84" s="142"/>
      <c r="AD84" s="142" t="s">
        <v>18</v>
      </c>
      <c r="AE84" s="142"/>
      <c r="AF84" s="144"/>
      <c r="AG84" s="144"/>
      <c r="AH84" s="142"/>
      <c r="AI84" s="142"/>
    </row>
    <row r="85" spans="1:35" ht="18">
      <c r="A85" s="139" t="s">
        <v>276</v>
      </c>
      <c r="B85" s="139" t="s">
        <v>277</v>
      </c>
      <c r="C85" s="147" t="s">
        <v>278</v>
      </c>
      <c r="D85" s="128" t="s">
        <v>222</v>
      </c>
      <c r="E85" s="144"/>
      <c r="F85" s="142" t="s">
        <v>18</v>
      </c>
      <c r="G85" s="142"/>
      <c r="H85" s="142"/>
      <c r="I85" s="142" t="s">
        <v>18</v>
      </c>
      <c r="J85" s="142"/>
      <c r="K85" s="141" t="s">
        <v>18</v>
      </c>
      <c r="L85" s="144" t="s">
        <v>18</v>
      </c>
      <c r="M85" s="142"/>
      <c r="N85" s="142"/>
      <c r="O85" s="142" t="s">
        <v>18</v>
      </c>
      <c r="P85" s="144"/>
      <c r="Q85" s="144"/>
      <c r="R85" s="144" t="s">
        <v>18</v>
      </c>
      <c r="S85" s="144"/>
      <c r="T85" s="143" t="s">
        <v>18</v>
      </c>
      <c r="U85" s="142" t="s">
        <v>18</v>
      </c>
      <c r="V85" s="142"/>
      <c r="W85" s="142"/>
      <c r="X85" s="142" t="s">
        <v>18</v>
      </c>
      <c r="Y85" s="144"/>
      <c r="Z85" s="141" t="s">
        <v>18</v>
      </c>
      <c r="AA85" s="142" t="s">
        <v>18</v>
      </c>
      <c r="AB85" s="142"/>
      <c r="AC85" s="143" t="s">
        <v>18</v>
      </c>
      <c r="AD85" s="142" t="s">
        <v>18</v>
      </c>
      <c r="AE85" s="142"/>
      <c r="AF85" s="144"/>
      <c r="AG85" s="144" t="s">
        <v>18</v>
      </c>
      <c r="AH85" s="143" t="s">
        <v>18</v>
      </c>
      <c r="AI85" s="142"/>
    </row>
    <row r="86" spans="1:35" ht="18">
      <c r="A86" s="139">
        <v>426954</v>
      </c>
      <c r="B86" s="139" t="s">
        <v>279</v>
      </c>
      <c r="C86" s="148">
        <v>859316</v>
      </c>
      <c r="D86" s="128" t="s">
        <v>222</v>
      </c>
      <c r="E86" s="144" t="s">
        <v>16</v>
      </c>
      <c r="F86" s="142"/>
      <c r="G86" s="142"/>
      <c r="H86" s="142"/>
      <c r="I86" s="142" t="s">
        <v>18</v>
      </c>
      <c r="J86" s="142"/>
      <c r="K86" s="144" t="s">
        <v>18</v>
      </c>
      <c r="L86" s="144"/>
      <c r="M86" s="142" t="s">
        <v>18</v>
      </c>
      <c r="N86" s="142"/>
      <c r="O86" s="142"/>
      <c r="P86" s="144"/>
      <c r="Q86" s="144" t="s">
        <v>18</v>
      </c>
      <c r="R86" s="144"/>
      <c r="S86" s="144"/>
      <c r="T86" s="142"/>
      <c r="U86" s="142" t="s">
        <v>18</v>
      </c>
      <c r="V86" s="142"/>
      <c r="W86" s="142" t="s">
        <v>18</v>
      </c>
      <c r="X86" s="142"/>
      <c r="Y86" s="144" t="s">
        <v>18</v>
      </c>
      <c r="Z86" s="144"/>
      <c r="AA86" s="142" t="s">
        <v>18</v>
      </c>
      <c r="AB86" s="142"/>
      <c r="AC86" s="142"/>
      <c r="AD86" s="142"/>
      <c r="AE86" s="142" t="s">
        <v>18</v>
      </c>
      <c r="AF86" s="144"/>
      <c r="AG86" s="144"/>
      <c r="AH86" s="142"/>
      <c r="AI86" s="142" t="s">
        <v>18</v>
      </c>
    </row>
    <row r="87" spans="1:35" ht="18">
      <c r="A87" s="139">
        <v>427519</v>
      </c>
      <c r="B87" s="139" t="s">
        <v>280</v>
      </c>
      <c r="C87" s="148">
        <v>891691</v>
      </c>
      <c r="D87" s="128" t="s">
        <v>222</v>
      </c>
      <c r="E87" s="144"/>
      <c r="F87" s="142" t="s">
        <v>18</v>
      </c>
      <c r="G87" s="142"/>
      <c r="H87" s="142" t="s">
        <v>18</v>
      </c>
      <c r="I87" s="142"/>
      <c r="J87" s="142"/>
      <c r="K87" s="144"/>
      <c r="L87" s="144"/>
      <c r="M87" s="142"/>
      <c r="N87" s="142" t="s">
        <v>18</v>
      </c>
      <c r="O87" s="142"/>
      <c r="P87" s="144" t="s">
        <v>18</v>
      </c>
      <c r="Q87" s="144"/>
      <c r="R87" s="144" t="s">
        <v>18</v>
      </c>
      <c r="S87" s="144"/>
      <c r="T87" s="142"/>
      <c r="U87" s="142"/>
      <c r="V87" s="142" t="s">
        <v>18</v>
      </c>
      <c r="W87" s="142"/>
      <c r="X87" s="142" t="s">
        <v>18</v>
      </c>
      <c r="Y87" s="144"/>
      <c r="Z87" s="144" t="s">
        <v>18</v>
      </c>
      <c r="AA87" s="142"/>
      <c r="AB87" s="142"/>
      <c r="AC87" s="142"/>
      <c r="AD87" s="142" t="s">
        <v>18</v>
      </c>
      <c r="AE87" s="142"/>
      <c r="AF87" s="144"/>
      <c r="AG87" s="144"/>
      <c r="AH87" s="142" t="s">
        <v>18</v>
      </c>
      <c r="AI87" s="142"/>
    </row>
    <row r="88" spans="1:35" ht="18">
      <c r="A88" s="139">
        <v>428825</v>
      </c>
      <c r="B88" s="139" t="s">
        <v>281</v>
      </c>
      <c r="C88" s="148">
        <v>212809</v>
      </c>
      <c r="D88" s="128" t="s">
        <v>222</v>
      </c>
      <c r="E88" s="144"/>
      <c r="F88" s="142" t="s">
        <v>18</v>
      </c>
      <c r="G88" s="142"/>
      <c r="H88" s="145" t="s">
        <v>27</v>
      </c>
      <c r="I88" s="142"/>
      <c r="J88" s="142"/>
      <c r="K88" s="144"/>
      <c r="L88" s="144"/>
      <c r="M88" s="142"/>
      <c r="N88" s="142" t="s">
        <v>18</v>
      </c>
      <c r="O88" s="142"/>
      <c r="P88" s="144" t="s">
        <v>18</v>
      </c>
      <c r="Q88" s="144"/>
      <c r="R88" s="144" t="s">
        <v>18</v>
      </c>
      <c r="S88" s="144"/>
      <c r="T88" s="142" t="s">
        <v>18</v>
      </c>
      <c r="U88" s="142"/>
      <c r="V88" s="142"/>
      <c r="W88" s="142"/>
      <c r="X88" s="142" t="s">
        <v>18</v>
      </c>
      <c r="Y88" s="144"/>
      <c r="Z88" s="144" t="s">
        <v>18</v>
      </c>
      <c r="AA88" s="142"/>
      <c r="AB88" s="142" t="s">
        <v>18</v>
      </c>
      <c r="AC88" s="142"/>
      <c r="AD88" s="145" t="s">
        <v>113</v>
      </c>
      <c r="AE88" s="142"/>
      <c r="AF88" s="144"/>
      <c r="AG88" s="144"/>
      <c r="AH88" s="142" t="s">
        <v>19</v>
      </c>
      <c r="AI88" s="142"/>
    </row>
    <row r="89" spans="1:35" ht="18">
      <c r="A89" s="139">
        <v>428396</v>
      </c>
      <c r="B89" s="139" t="s">
        <v>282</v>
      </c>
      <c r="C89" s="148">
        <v>650058</v>
      </c>
      <c r="D89" s="128" t="s">
        <v>222</v>
      </c>
      <c r="E89" s="144"/>
      <c r="F89" s="142"/>
      <c r="G89" s="142" t="s">
        <v>18</v>
      </c>
      <c r="H89" s="142"/>
      <c r="I89" s="142" t="s">
        <v>18</v>
      </c>
      <c r="J89" s="142"/>
      <c r="K89" s="141" t="s">
        <v>18</v>
      </c>
      <c r="L89" s="144"/>
      <c r="M89" s="142" t="s">
        <v>18</v>
      </c>
      <c r="N89" s="142"/>
      <c r="O89" s="142" t="s">
        <v>18</v>
      </c>
      <c r="P89" s="144"/>
      <c r="Q89" s="144" t="s">
        <v>248</v>
      </c>
      <c r="R89" s="144"/>
      <c r="S89" s="141" t="s">
        <v>18</v>
      </c>
      <c r="T89" s="142"/>
      <c r="U89" s="142" t="s">
        <v>18</v>
      </c>
      <c r="V89" s="142"/>
      <c r="W89" s="142" t="s">
        <v>18</v>
      </c>
      <c r="X89" s="142"/>
      <c r="Y89" s="144"/>
      <c r="Z89" s="144"/>
      <c r="AA89" s="142" t="s">
        <v>18</v>
      </c>
      <c r="AB89" s="142"/>
      <c r="AC89" s="142" t="s">
        <v>18</v>
      </c>
      <c r="AD89" s="142"/>
      <c r="AE89" s="142"/>
      <c r="AF89" s="144"/>
      <c r="AG89" s="144" t="s">
        <v>18</v>
      </c>
      <c r="AH89" s="142"/>
      <c r="AI89" s="142" t="s">
        <v>248</v>
      </c>
    </row>
    <row r="90" spans="1:35" ht="18">
      <c r="A90" s="139">
        <v>428663</v>
      </c>
      <c r="B90" s="139" t="s">
        <v>283</v>
      </c>
      <c r="C90" s="148">
        <v>703324</v>
      </c>
      <c r="D90" s="128" t="s">
        <v>222</v>
      </c>
      <c r="E90" s="141" t="s">
        <v>18</v>
      </c>
      <c r="F90" s="142" t="s">
        <v>18</v>
      </c>
      <c r="G90" s="143" t="s">
        <v>16</v>
      </c>
      <c r="H90" s="143" t="s">
        <v>16</v>
      </c>
      <c r="I90" s="142" t="s">
        <v>18</v>
      </c>
      <c r="J90" s="143" t="s">
        <v>18</v>
      </c>
      <c r="K90" s="144"/>
      <c r="L90" s="144" t="s">
        <v>18</v>
      </c>
      <c r="M90" s="143" t="s">
        <v>18</v>
      </c>
      <c r="N90" s="142"/>
      <c r="O90" s="142" t="s">
        <v>18</v>
      </c>
      <c r="P90" s="144"/>
      <c r="Q90" s="144"/>
      <c r="R90" s="144"/>
      <c r="S90" s="144"/>
      <c r="T90" s="143" t="s">
        <v>16</v>
      </c>
      <c r="U90" s="142" t="s">
        <v>18</v>
      </c>
      <c r="V90" s="143" t="s">
        <v>18</v>
      </c>
      <c r="W90" s="143" t="s">
        <v>18</v>
      </c>
      <c r="X90" s="142" t="s">
        <v>18</v>
      </c>
      <c r="Y90" s="144" t="s">
        <v>18</v>
      </c>
      <c r="Z90" s="144" t="s">
        <v>18</v>
      </c>
      <c r="AA90" s="142"/>
      <c r="AB90" s="143" t="s">
        <v>17</v>
      </c>
      <c r="AC90" s="142"/>
      <c r="AD90" s="142" t="s">
        <v>18</v>
      </c>
      <c r="AE90" s="143" t="s">
        <v>18</v>
      </c>
      <c r="AF90" s="144"/>
      <c r="AG90" s="144" t="s">
        <v>18</v>
      </c>
      <c r="AH90" s="142"/>
      <c r="AI90" s="143" t="s">
        <v>18</v>
      </c>
    </row>
    <row r="91" spans="1:35" ht="18">
      <c r="A91" s="139" t="s">
        <v>284</v>
      </c>
      <c r="B91" s="139" t="s">
        <v>285</v>
      </c>
      <c r="C91" s="147">
        <v>727359</v>
      </c>
      <c r="D91" s="128" t="s">
        <v>222</v>
      </c>
      <c r="E91" s="144"/>
      <c r="F91" s="142" t="s">
        <v>18</v>
      </c>
      <c r="G91" s="142"/>
      <c r="H91" s="142"/>
      <c r="I91" s="142" t="s">
        <v>18</v>
      </c>
      <c r="J91" s="142"/>
      <c r="K91" s="144"/>
      <c r="L91" s="144" t="s">
        <v>18</v>
      </c>
      <c r="M91" s="142"/>
      <c r="N91" s="142"/>
      <c r="O91" s="142" t="s">
        <v>18</v>
      </c>
      <c r="P91" s="144"/>
      <c r="Q91" s="144"/>
      <c r="R91" s="144" t="s">
        <v>18</v>
      </c>
      <c r="S91" s="144"/>
      <c r="T91" s="142" t="s">
        <v>18</v>
      </c>
      <c r="U91" s="142"/>
      <c r="V91" s="142"/>
      <c r="W91" s="142"/>
      <c r="X91" s="142" t="s">
        <v>18</v>
      </c>
      <c r="Y91" s="144"/>
      <c r="Z91" s="144" t="s">
        <v>18</v>
      </c>
      <c r="AA91" s="142" t="s">
        <v>18</v>
      </c>
      <c r="AB91" s="143" t="s">
        <v>18</v>
      </c>
      <c r="AC91" s="142"/>
      <c r="AD91" s="142" t="s">
        <v>18</v>
      </c>
      <c r="AE91" s="142"/>
      <c r="AF91" s="144"/>
      <c r="AG91" s="144"/>
      <c r="AH91" s="142"/>
      <c r="AI91" s="143" t="s">
        <v>18</v>
      </c>
    </row>
    <row r="92" spans="1:35" ht="15.75">
      <c r="A92" s="99" t="s">
        <v>0</v>
      </c>
      <c r="B92" s="99" t="s">
        <v>1</v>
      </c>
      <c r="C92" s="99" t="s">
        <v>123</v>
      </c>
      <c r="D92" s="101" t="s">
        <v>3</v>
      </c>
      <c r="E92" s="99">
        <v>1</v>
      </c>
      <c r="F92" s="99">
        <v>2</v>
      </c>
      <c r="G92" s="99">
        <v>3</v>
      </c>
      <c r="H92" s="99">
        <v>4</v>
      </c>
      <c r="I92" s="99">
        <v>5</v>
      </c>
      <c r="J92" s="99">
        <v>6</v>
      </c>
      <c r="K92" s="99">
        <v>7</v>
      </c>
      <c r="L92" s="99">
        <v>8</v>
      </c>
      <c r="M92" s="99">
        <v>9</v>
      </c>
      <c r="N92" s="99">
        <v>10</v>
      </c>
      <c r="O92" s="99">
        <v>11</v>
      </c>
      <c r="P92" s="99">
        <v>12</v>
      </c>
      <c r="Q92" s="99">
        <v>13</v>
      </c>
      <c r="R92" s="99">
        <v>14</v>
      </c>
      <c r="S92" s="99">
        <v>15</v>
      </c>
      <c r="T92" s="99">
        <v>16</v>
      </c>
      <c r="U92" s="99">
        <v>17</v>
      </c>
      <c r="V92" s="99">
        <v>18</v>
      </c>
      <c r="W92" s="99">
        <v>19</v>
      </c>
      <c r="X92" s="99">
        <v>20</v>
      </c>
      <c r="Y92" s="99">
        <v>21</v>
      </c>
      <c r="Z92" s="99">
        <v>22</v>
      </c>
      <c r="AA92" s="99">
        <v>23</v>
      </c>
      <c r="AB92" s="99">
        <v>24</v>
      </c>
      <c r="AC92" s="99">
        <v>25</v>
      </c>
      <c r="AD92" s="99">
        <v>26</v>
      </c>
      <c r="AE92" s="99">
        <v>27</v>
      </c>
      <c r="AF92" s="99">
        <v>28</v>
      </c>
      <c r="AG92" s="99">
        <v>29</v>
      </c>
      <c r="AH92" s="99">
        <v>30</v>
      </c>
      <c r="AI92" s="99">
        <v>31</v>
      </c>
    </row>
    <row r="93" spans="1:35" ht="15.75">
      <c r="A93" s="99"/>
      <c r="B93" s="99" t="s">
        <v>124</v>
      </c>
      <c r="C93" s="99" t="s">
        <v>8</v>
      </c>
      <c r="D93" s="96"/>
      <c r="E93" s="99" t="s">
        <v>9</v>
      </c>
      <c r="F93" s="99" t="s">
        <v>10</v>
      </c>
      <c r="G93" s="99" t="s">
        <v>11</v>
      </c>
      <c r="H93" s="99" t="s">
        <v>12</v>
      </c>
      <c r="I93" s="99" t="s">
        <v>13</v>
      </c>
      <c r="J93" s="99" t="s">
        <v>14</v>
      </c>
      <c r="K93" s="99" t="s">
        <v>15</v>
      </c>
      <c r="L93" s="99" t="s">
        <v>9</v>
      </c>
      <c r="M93" s="99" t="s">
        <v>10</v>
      </c>
      <c r="N93" s="99" t="s">
        <v>11</v>
      </c>
      <c r="O93" s="99" t="s">
        <v>12</v>
      </c>
      <c r="P93" s="99" t="s">
        <v>13</v>
      </c>
      <c r="Q93" s="99" t="s">
        <v>14</v>
      </c>
      <c r="R93" s="99" t="s">
        <v>15</v>
      </c>
      <c r="S93" s="99" t="s">
        <v>9</v>
      </c>
      <c r="T93" s="99" t="s">
        <v>10</v>
      </c>
      <c r="U93" s="99" t="s">
        <v>11</v>
      </c>
      <c r="V93" s="99" t="s">
        <v>12</v>
      </c>
      <c r="W93" s="99" t="s">
        <v>13</v>
      </c>
      <c r="X93" s="99" t="s">
        <v>14</v>
      </c>
      <c r="Y93" s="99" t="s">
        <v>15</v>
      </c>
      <c r="Z93" s="99" t="s">
        <v>9</v>
      </c>
      <c r="AA93" s="99" t="s">
        <v>10</v>
      </c>
      <c r="AB93" s="99" t="s">
        <v>11</v>
      </c>
      <c r="AC93" s="99" t="s">
        <v>12</v>
      </c>
      <c r="AD93" s="99" t="s">
        <v>13</v>
      </c>
      <c r="AE93" s="99" t="s">
        <v>14</v>
      </c>
      <c r="AF93" s="99" t="s">
        <v>15</v>
      </c>
      <c r="AG93" s="99" t="s">
        <v>9</v>
      </c>
      <c r="AH93" s="99" t="s">
        <v>10</v>
      </c>
      <c r="AI93" s="99" t="s">
        <v>11</v>
      </c>
    </row>
    <row r="94" spans="1:35" ht="18">
      <c r="A94" s="147" t="s">
        <v>286</v>
      </c>
      <c r="B94" s="139" t="s">
        <v>287</v>
      </c>
      <c r="C94" s="147">
        <v>302532</v>
      </c>
      <c r="D94" s="128" t="s">
        <v>222</v>
      </c>
      <c r="E94" s="144"/>
      <c r="F94" s="142" t="s">
        <v>288</v>
      </c>
      <c r="G94" s="142" t="s">
        <v>18</v>
      </c>
      <c r="H94" s="143" t="s">
        <v>18</v>
      </c>
      <c r="I94" s="142"/>
      <c r="J94" s="142" t="s">
        <v>18</v>
      </c>
      <c r="K94" s="144"/>
      <c r="L94" s="141" t="s">
        <v>18</v>
      </c>
      <c r="M94" s="142"/>
      <c r="N94" s="142"/>
      <c r="O94" s="143" t="s">
        <v>18</v>
      </c>
      <c r="P94" s="144" t="s">
        <v>18</v>
      </c>
      <c r="Q94" s="144"/>
      <c r="R94" s="144"/>
      <c r="S94" s="144" t="s">
        <v>18</v>
      </c>
      <c r="T94" s="142" t="s">
        <v>17</v>
      </c>
      <c r="U94" s="142"/>
      <c r="V94" s="142" t="s">
        <v>18</v>
      </c>
      <c r="W94" s="142"/>
      <c r="X94" s="142"/>
      <c r="Y94" s="144" t="s">
        <v>18</v>
      </c>
      <c r="Z94" s="141" t="s">
        <v>18</v>
      </c>
      <c r="AA94" s="142"/>
      <c r="AB94" s="142" t="s">
        <v>18</v>
      </c>
      <c r="AC94" s="142"/>
      <c r="AD94" s="143" t="s">
        <v>18</v>
      </c>
      <c r="AE94" s="143" t="s">
        <v>18</v>
      </c>
      <c r="AF94" s="144" t="s">
        <v>18</v>
      </c>
      <c r="AG94" s="144"/>
      <c r="AH94" s="145" t="s">
        <v>27</v>
      </c>
      <c r="AI94" s="142"/>
    </row>
    <row r="95" spans="1:35" ht="18">
      <c r="A95" s="139" t="s">
        <v>289</v>
      </c>
      <c r="B95" s="139" t="s">
        <v>290</v>
      </c>
      <c r="C95" s="147">
        <v>645360</v>
      </c>
      <c r="D95" s="128" t="s">
        <v>291</v>
      </c>
      <c r="E95" s="141" t="s">
        <v>18</v>
      </c>
      <c r="F95" s="142"/>
      <c r="G95" s="142" t="s">
        <v>18</v>
      </c>
      <c r="H95" s="142"/>
      <c r="I95" s="142"/>
      <c r="J95" s="142" t="s">
        <v>18</v>
      </c>
      <c r="K95" s="144"/>
      <c r="L95" s="141" t="s">
        <v>18</v>
      </c>
      <c r="M95" s="142" t="s">
        <v>18</v>
      </c>
      <c r="N95" s="143" t="s">
        <v>18</v>
      </c>
      <c r="O95" s="142"/>
      <c r="P95" s="144" t="s">
        <v>18</v>
      </c>
      <c r="Q95" s="144"/>
      <c r="R95" s="141" t="s">
        <v>18</v>
      </c>
      <c r="S95" s="144" t="s">
        <v>18</v>
      </c>
      <c r="T95" s="142"/>
      <c r="U95" s="142"/>
      <c r="V95" s="142" t="s">
        <v>18</v>
      </c>
      <c r="W95" s="142"/>
      <c r="X95" s="143" t="s">
        <v>18</v>
      </c>
      <c r="Y95" s="144" t="s">
        <v>18</v>
      </c>
      <c r="Z95" s="144"/>
      <c r="AA95" s="142"/>
      <c r="AB95" s="142" t="s">
        <v>18</v>
      </c>
      <c r="AC95" s="142"/>
      <c r="AD95" s="142"/>
      <c r="AE95" s="142" t="s">
        <v>18</v>
      </c>
      <c r="AF95" s="141" t="s">
        <v>18</v>
      </c>
      <c r="AG95" s="144"/>
      <c r="AH95" s="142" t="s">
        <v>18</v>
      </c>
      <c r="AI95" s="142"/>
    </row>
    <row r="96" spans="1:35" ht="18">
      <c r="A96" s="139" t="s">
        <v>292</v>
      </c>
      <c r="B96" s="139" t="s">
        <v>293</v>
      </c>
      <c r="C96" s="147" t="s">
        <v>294</v>
      </c>
      <c r="D96" s="128" t="s">
        <v>295</v>
      </c>
      <c r="E96" s="144"/>
      <c r="F96" s="142"/>
      <c r="G96" s="142" t="s">
        <v>18</v>
      </c>
      <c r="H96" s="142"/>
      <c r="I96" s="142"/>
      <c r="J96" s="142" t="s">
        <v>18</v>
      </c>
      <c r="K96" s="144"/>
      <c r="L96" s="144"/>
      <c r="M96" s="142" t="s">
        <v>18</v>
      </c>
      <c r="N96" s="142"/>
      <c r="O96" s="142" t="s">
        <v>16</v>
      </c>
      <c r="P96" s="144" t="s">
        <v>18</v>
      </c>
      <c r="Q96" s="144"/>
      <c r="R96" s="144"/>
      <c r="S96" s="144" t="s">
        <v>18</v>
      </c>
      <c r="T96" s="142"/>
      <c r="U96" s="142"/>
      <c r="V96" s="142" t="s">
        <v>18</v>
      </c>
      <c r="W96" s="142"/>
      <c r="X96" s="142"/>
      <c r="Y96" s="144" t="s">
        <v>18</v>
      </c>
      <c r="Z96" s="144"/>
      <c r="AA96" s="142"/>
      <c r="AB96" s="142" t="s">
        <v>296</v>
      </c>
      <c r="AC96" s="142"/>
      <c r="AD96" s="142"/>
      <c r="AE96" s="142" t="s">
        <v>248</v>
      </c>
      <c r="AF96" s="144"/>
      <c r="AG96" s="144"/>
      <c r="AH96" s="142" t="s">
        <v>18</v>
      </c>
      <c r="AI96" s="142"/>
    </row>
    <row r="97" spans="1:35" ht="18">
      <c r="A97" s="139" t="s">
        <v>297</v>
      </c>
      <c r="B97" s="139" t="s">
        <v>298</v>
      </c>
      <c r="C97" s="147">
        <v>84566</v>
      </c>
      <c r="D97" s="128" t="s">
        <v>222</v>
      </c>
      <c r="E97" s="144"/>
      <c r="F97" s="142"/>
      <c r="G97" s="142" t="s">
        <v>18</v>
      </c>
      <c r="H97" s="142"/>
      <c r="I97" s="142"/>
      <c r="J97" s="142" t="s">
        <v>18</v>
      </c>
      <c r="K97" s="144"/>
      <c r="L97" s="144"/>
      <c r="M97" s="142" t="s">
        <v>18</v>
      </c>
      <c r="N97" s="142"/>
      <c r="O97" s="142"/>
      <c r="P97" s="144" t="s">
        <v>18</v>
      </c>
      <c r="Q97" s="144"/>
      <c r="R97" s="144"/>
      <c r="S97" s="144" t="s">
        <v>18</v>
      </c>
      <c r="T97" s="142"/>
      <c r="U97" s="142"/>
      <c r="V97" s="142" t="s">
        <v>18</v>
      </c>
      <c r="W97" s="142"/>
      <c r="X97" s="142"/>
      <c r="Y97" s="144" t="s">
        <v>18</v>
      </c>
      <c r="Z97" s="144"/>
      <c r="AA97" s="142"/>
      <c r="AB97" s="142" t="s">
        <v>18</v>
      </c>
      <c r="AC97" s="142"/>
      <c r="AD97" s="142"/>
      <c r="AE97" s="142" t="s">
        <v>18</v>
      </c>
      <c r="AF97" s="144"/>
      <c r="AG97" s="144"/>
      <c r="AH97" s="142" t="s">
        <v>18</v>
      </c>
      <c r="AI97" s="142"/>
    </row>
    <row r="98" spans="1:35" ht="18">
      <c r="A98" s="139" t="s">
        <v>299</v>
      </c>
      <c r="B98" s="139" t="s">
        <v>300</v>
      </c>
      <c r="C98" s="147">
        <v>492425</v>
      </c>
      <c r="D98" s="128" t="s">
        <v>222</v>
      </c>
      <c r="E98" s="144"/>
      <c r="F98" s="142" t="s">
        <v>17</v>
      </c>
      <c r="G98" s="142" t="s">
        <v>17</v>
      </c>
      <c r="H98" s="142"/>
      <c r="I98" s="142" t="s">
        <v>17</v>
      </c>
      <c r="J98" s="142" t="s">
        <v>17</v>
      </c>
      <c r="K98" s="144"/>
      <c r="L98" s="144"/>
      <c r="M98" s="142" t="s">
        <v>17</v>
      </c>
      <c r="N98" s="145" t="s">
        <v>27</v>
      </c>
      <c r="O98" s="142"/>
      <c r="P98" s="141" t="s">
        <v>18</v>
      </c>
      <c r="Q98" s="141" t="s">
        <v>18</v>
      </c>
      <c r="R98" s="141" t="s">
        <v>18</v>
      </c>
      <c r="S98" s="144" t="s">
        <v>18</v>
      </c>
      <c r="T98" s="142" t="s">
        <v>17</v>
      </c>
      <c r="U98" s="142" t="s">
        <v>17</v>
      </c>
      <c r="V98" s="142" t="s">
        <v>17</v>
      </c>
      <c r="W98" s="142" t="s">
        <v>17</v>
      </c>
      <c r="X98" s="142"/>
      <c r="Y98" s="144" t="s">
        <v>18</v>
      </c>
      <c r="Z98" s="146" t="s">
        <v>18</v>
      </c>
      <c r="AA98" s="142" t="s">
        <v>17</v>
      </c>
      <c r="AB98" s="142" t="s">
        <v>17</v>
      </c>
      <c r="AC98" s="142" t="s">
        <v>17</v>
      </c>
      <c r="AD98" s="142" t="s">
        <v>17</v>
      </c>
      <c r="AE98" s="142" t="s">
        <v>17</v>
      </c>
      <c r="AF98" s="144"/>
      <c r="AG98" s="144"/>
      <c r="AH98" s="145" t="s">
        <v>27</v>
      </c>
      <c r="AI98" s="143" t="s">
        <v>17</v>
      </c>
    </row>
    <row r="99" spans="1:35" ht="18">
      <c r="A99" s="139" t="s">
        <v>301</v>
      </c>
      <c r="B99" s="139" t="s">
        <v>302</v>
      </c>
      <c r="C99" s="147">
        <v>937569</v>
      </c>
      <c r="D99" s="128" t="s">
        <v>222</v>
      </c>
      <c r="E99" s="141" t="s">
        <v>18</v>
      </c>
      <c r="F99" s="142"/>
      <c r="G99" s="142" t="s">
        <v>18</v>
      </c>
      <c r="H99" s="143" t="s">
        <v>18</v>
      </c>
      <c r="I99" s="142"/>
      <c r="J99" s="142" t="s">
        <v>18</v>
      </c>
      <c r="K99" s="144"/>
      <c r="L99" s="144"/>
      <c r="M99" s="145" t="s">
        <v>27</v>
      </c>
      <c r="N99" s="142"/>
      <c r="O99" s="142"/>
      <c r="P99" s="144"/>
      <c r="Q99" s="144"/>
      <c r="R99" s="144"/>
      <c r="S99" s="144"/>
      <c r="T99" s="145" t="s">
        <v>57</v>
      </c>
      <c r="U99" s="143" t="s">
        <v>18</v>
      </c>
      <c r="V99" s="142" t="s">
        <v>18</v>
      </c>
      <c r="W99" s="142"/>
      <c r="X99" s="142" t="s">
        <v>18</v>
      </c>
      <c r="Y99" s="144" t="s">
        <v>16</v>
      </c>
      <c r="Z99" s="144"/>
      <c r="AA99" s="142" t="s">
        <v>16</v>
      </c>
      <c r="AB99" s="142" t="s">
        <v>18</v>
      </c>
      <c r="AC99" s="142"/>
      <c r="AD99" s="142"/>
      <c r="AE99" s="142" t="s">
        <v>18</v>
      </c>
      <c r="AF99" s="144" t="s">
        <v>18</v>
      </c>
      <c r="AG99" s="141" t="s">
        <v>18</v>
      </c>
      <c r="AH99" s="142" t="s">
        <v>248</v>
      </c>
      <c r="AI99" s="142"/>
    </row>
    <row r="100" spans="1:35" ht="18">
      <c r="A100" s="139" t="s">
        <v>303</v>
      </c>
      <c r="B100" s="139" t="s">
        <v>267</v>
      </c>
      <c r="C100" s="147">
        <v>479592</v>
      </c>
      <c r="D100" s="128" t="s">
        <v>222</v>
      </c>
      <c r="E100" s="144" t="s">
        <v>18</v>
      </c>
      <c r="F100" s="142"/>
      <c r="G100" s="142" t="s">
        <v>18</v>
      </c>
      <c r="H100" s="145" t="s">
        <v>27</v>
      </c>
      <c r="I100" s="142"/>
      <c r="J100" s="142" t="s">
        <v>18</v>
      </c>
      <c r="K100" s="144" t="s">
        <v>18</v>
      </c>
      <c r="L100" s="144"/>
      <c r="M100" s="142" t="s">
        <v>18</v>
      </c>
      <c r="N100" s="142" t="s">
        <v>18</v>
      </c>
      <c r="O100" s="142"/>
      <c r="P100" s="141" t="s">
        <v>17</v>
      </c>
      <c r="Q100" s="144"/>
      <c r="R100" s="144"/>
      <c r="S100" s="144"/>
      <c r="T100" s="142"/>
      <c r="U100" s="142"/>
      <c r="V100" s="142"/>
      <c r="W100" s="142"/>
      <c r="X100" s="142"/>
      <c r="Y100" s="144"/>
      <c r="Z100" s="144"/>
      <c r="AA100" s="142"/>
      <c r="AB100" s="142"/>
      <c r="AC100" s="142"/>
      <c r="AD100" s="142"/>
      <c r="AE100" s="142"/>
      <c r="AF100" s="144"/>
      <c r="AG100" s="144" t="s">
        <v>18</v>
      </c>
      <c r="AH100" s="142" t="s">
        <v>18</v>
      </c>
      <c r="AI100" s="142" t="s">
        <v>18</v>
      </c>
    </row>
    <row r="101" spans="1:35" ht="18">
      <c r="A101" s="139" t="s">
        <v>304</v>
      </c>
      <c r="B101" s="139" t="s">
        <v>305</v>
      </c>
      <c r="C101" s="147">
        <v>531827</v>
      </c>
      <c r="D101" s="128" t="s">
        <v>222</v>
      </c>
      <c r="E101" s="144"/>
      <c r="F101" s="142" t="s">
        <v>17</v>
      </c>
      <c r="G101" s="142" t="s">
        <v>17</v>
      </c>
      <c r="H101" s="142" t="s">
        <v>17</v>
      </c>
      <c r="I101" s="142" t="s">
        <v>17</v>
      </c>
      <c r="J101" s="142" t="s">
        <v>17</v>
      </c>
      <c r="K101" s="144"/>
      <c r="L101" s="144"/>
      <c r="M101" s="142" t="s">
        <v>17</v>
      </c>
      <c r="N101" s="142" t="s">
        <v>17</v>
      </c>
      <c r="O101" s="142"/>
      <c r="P101" s="144"/>
      <c r="Q101" s="144"/>
      <c r="R101" s="144"/>
      <c r="S101" s="144" t="s">
        <v>18</v>
      </c>
      <c r="T101" s="142"/>
      <c r="U101" s="143" t="s">
        <v>17</v>
      </c>
      <c r="V101" s="142" t="s">
        <v>17</v>
      </c>
      <c r="W101" s="142" t="s">
        <v>17</v>
      </c>
      <c r="X101" s="142" t="s">
        <v>17</v>
      </c>
      <c r="Y101" s="144" t="s">
        <v>18</v>
      </c>
      <c r="Z101" s="144"/>
      <c r="AA101" s="145" t="s">
        <v>27</v>
      </c>
      <c r="AB101" s="145" t="s">
        <v>27</v>
      </c>
      <c r="AC101" s="145" t="s">
        <v>27</v>
      </c>
      <c r="AD101" s="145" t="s">
        <v>27</v>
      </c>
      <c r="AE101" s="145" t="s">
        <v>27</v>
      </c>
      <c r="AF101" s="144"/>
      <c r="AG101" s="144"/>
      <c r="AH101" s="142" t="s">
        <v>17</v>
      </c>
      <c r="AI101" s="142" t="s">
        <v>17</v>
      </c>
    </row>
    <row r="102" spans="1:35" ht="18">
      <c r="A102" s="139" t="s">
        <v>306</v>
      </c>
      <c r="B102" s="139" t="s">
        <v>307</v>
      </c>
      <c r="C102" s="147">
        <v>407835</v>
      </c>
      <c r="D102" s="128" t="s">
        <v>222</v>
      </c>
      <c r="E102" s="118" t="s">
        <v>265</v>
      </c>
      <c r="F102" s="119"/>
      <c r="G102" s="119"/>
      <c r="H102" s="119"/>
      <c r="I102" s="119"/>
      <c r="J102" s="119"/>
      <c r="K102" s="119"/>
      <c r="L102" s="119"/>
      <c r="M102" s="120"/>
      <c r="N102" s="142"/>
      <c r="O102" s="142"/>
      <c r="P102" s="144" t="s">
        <v>18</v>
      </c>
      <c r="Q102" s="144"/>
      <c r="R102" s="141" t="s">
        <v>18</v>
      </c>
      <c r="S102" s="144" t="s">
        <v>18</v>
      </c>
      <c r="T102" s="143" t="s">
        <v>18</v>
      </c>
      <c r="U102" s="142"/>
      <c r="V102" s="142" t="s">
        <v>18</v>
      </c>
      <c r="W102" s="142"/>
      <c r="X102" s="143" t="s">
        <v>18</v>
      </c>
      <c r="Y102" s="144" t="s">
        <v>18</v>
      </c>
      <c r="Z102" s="144"/>
      <c r="AA102" s="143" t="s">
        <v>18</v>
      </c>
      <c r="AB102" s="142" t="s">
        <v>18</v>
      </c>
      <c r="AC102" s="142" t="s">
        <v>18</v>
      </c>
      <c r="AD102" s="142"/>
      <c r="AE102" s="142" t="s">
        <v>18</v>
      </c>
      <c r="AF102" s="141" t="s">
        <v>18</v>
      </c>
      <c r="AG102" s="144"/>
      <c r="AH102" s="142"/>
      <c r="AI102" s="142"/>
    </row>
    <row r="103" spans="1:35" ht="18">
      <c r="A103" s="139" t="s">
        <v>308</v>
      </c>
      <c r="B103" s="139" t="s">
        <v>309</v>
      </c>
      <c r="C103" s="147">
        <v>534682</v>
      </c>
      <c r="D103" s="128" t="s">
        <v>222</v>
      </c>
      <c r="E103" s="144" t="s">
        <v>18</v>
      </c>
      <c r="F103" s="142" t="s">
        <v>18</v>
      </c>
      <c r="G103" s="142" t="s">
        <v>18</v>
      </c>
      <c r="H103" s="142" t="s">
        <v>18</v>
      </c>
      <c r="I103" s="142" t="s">
        <v>16</v>
      </c>
      <c r="J103" s="142"/>
      <c r="K103" s="144"/>
      <c r="L103" s="144"/>
      <c r="M103" s="142"/>
      <c r="N103" s="142"/>
      <c r="O103" s="142"/>
      <c r="P103" s="144"/>
      <c r="Q103" s="144"/>
      <c r="R103" s="144"/>
      <c r="S103" s="144"/>
      <c r="T103" s="118" t="s">
        <v>310</v>
      </c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20"/>
    </row>
    <row r="104" spans="1:35" ht="18">
      <c r="A104" s="139" t="s">
        <v>311</v>
      </c>
      <c r="B104" s="152" t="s">
        <v>312</v>
      </c>
      <c r="C104" s="148">
        <v>756453</v>
      </c>
      <c r="D104" s="128" t="s">
        <v>222</v>
      </c>
      <c r="E104" s="118" t="s">
        <v>313</v>
      </c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20"/>
    </row>
    <row r="105" spans="1:35" ht="18">
      <c r="A105" s="139" t="s">
        <v>314</v>
      </c>
      <c r="B105" s="139" t="s">
        <v>315</v>
      </c>
      <c r="C105" s="147" t="s">
        <v>316</v>
      </c>
      <c r="D105" s="128" t="s">
        <v>222</v>
      </c>
      <c r="E105" s="144"/>
      <c r="F105" s="143" t="s">
        <v>18</v>
      </c>
      <c r="G105" s="142" t="s">
        <v>18</v>
      </c>
      <c r="H105" s="143" t="s">
        <v>18</v>
      </c>
      <c r="I105" s="142"/>
      <c r="J105" s="142" t="s">
        <v>18</v>
      </c>
      <c r="K105" s="144"/>
      <c r="L105" s="141" t="s">
        <v>18</v>
      </c>
      <c r="M105" s="142" t="s">
        <v>18</v>
      </c>
      <c r="N105" s="143" t="s">
        <v>16</v>
      </c>
      <c r="O105" s="143" t="s">
        <v>17</v>
      </c>
      <c r="P105" s="144" t="s">
        <v>18</v>
      </c>
      <c r="Q105" s="141" t="s">
        <v>17</v>
      </c>
      <c r="R105" s="141" t="s">
        <v>18</v>
      </c>
      <c r="S105" s="144" t="s">
        <v>18</v>
      </c>
      <c r="T105" s="142"/>
      <c r="U105" s="142"/>
      <c r="V105" s="142" t="s">
        <v>18</v>
      </c>
      <c r="W105" s="142"/>
      <c r="X105" s="143" t="s">
        <v>18</v>
      </c>
      <c r="Y105" s="144" t="s">
        <v>18</v>
      </c>
      <c r="Z105" s="144"/>
      <c r="AA105" s="142" t="s">
        <v>18</v>
      </c>
      <c r="AB105" s="142" t="s">
        <v>18</v>
      </c>
      <c r="AC105" s="142"/>
      <c r="AD105" s="142"/>
      <c r="AE105" s="142" t="s">
        <v>18</v>
      </c>
      <c r="AF105" s="141" t="s">
        <v>18</v>
      </c>
      <c r="AG105" s="144"/>
      <c r="AH105" s="142"/>
      <c r="AI105" s="143" t="s">
        <v>16</v>
      </c>
    </row>
    <row r="106" spans="1:35" ht="18">
      <c r="A106" s="139" t="s">
        <v>317</v>
      </c>
      <c r="B106" s="139" t="s">
        <v>318</v>
      </c>
      <c r="C106" s="148">
        <v>502421</v>
      </c>
      <c r="D106" s="128" t="s">
        <v>222</v>
      </c>
      <c r="E106" s="144"/>
      <c r="F106" s="142"/>
      <c r="G106" s="142" t="s">
        <v>18</v>
      </c>
      <c r="H106" s="142"/>
      <c r="I106" s="142" t="s">
        <v>18</v>
      </c>
      <c r="J106" s="142"/>
      <c r="K106" s="144"/>
      <c r="L106" s="146" t="s">
        <v>27</v>
      </c>
      <c r="M106" s="145" t="s">
        <v>27</v>
      </c>
      <c r="N106" s="142"/>
      <c r="O106" s="142" t="s">
        <v>18</v>
      </c>
      <c r="P106" s="144"/>
      <c r="Q106" s="144" t="s">
        <v>18</v>
      </c>
      <c r="R106" s="144"/>
      <c r="S106" s="144"/>
      <c r="T106" s="142"/>
      <c r="U106" s="143" t="s">
        <v>18</v>
      </c>
      <c r="V106" s="142"/>
      <c r="W106" s="142" t="s">
        <v>18</v>
      </c>
      <c r="X106" s="142"/>
      <c r="Y106" s="144" t="s">
        <v>18</v>
      </c>
      <c r="Z106" s="144"/>
      <c r="AA106" s="143" t="s">
        <v>18</v>
      </c>
      <c r="AB106" s="142"/>
      <c r="AC106" s="143" t="s">
        <v>16</v>
      </c>
      <c r="AD106" s="142"/>
      <c r="AE106" s="142" t="s">
        <v>18</v>
      </c>
      <c r="AF106" s="144"/>
      <c r="AG106" s="144" t="s">
        <v>18</v>
      </c>
      <c r="AH106" s="142"/>
      <c r="AI106" s="142"/>
    </row>
    <row r="107" spans="1:35" ht="18">
      <c r="A107" s="139" t="s">
        <v>319</v>
      </c>
      <c r="B107" s="139" t="s">
        <v>320</v>
      </c>
      <c r="C107" s="148">
        <v>294673</v>
      </c>
      <c r="D107" s="128" t="s">
        <v>222</v>
      </c>
      <c r="E107" s="144"/>
      <c r="F107" s="142"/>
      <c r="G107" s="142" t="s">
        <v>17</v>
      </c>
      <c r="H107" s="142"/>
      <c r="I107" s="142" t="s">
        <v>18</v>
      </c>
      <c r="J107" s="142"/>
      <c r="K107" s="144"/>
      <c r="L107" s="144"/>
      <c r="M107" s="142" t="s">
        <v>18</v>
      </c>
      <c r="N107" s="142"/>
      <c r="O107" s="142" t="s">
        <v>18</v>
      </c>
      <c r="P107" s="144"/>
      <c r="Q107" s="144" t="s">
        <v>18</v>
      </c>
      <c r="R107" s="144"/>
      <c r="S107" s="144"/>
      <c r="T107" s="142"/>
      <c r="U107" s="142" t="s">
        <v>18</v>
      </c>
      <c r="V107" s="142"/>
      <c r="W107" s="142" t="s">
        <v>18</v>
      </c>
      <c r="X107" s="142"/>
      <c r="Y107" s="144" t="s">
        <v>18</v>
      </c>
      <c r="Z107" s="144"/>
      <c r="AA107" s="143" t="s">
        <v>18</v>
      </c>
      <c r="AB107" s="142"/>
      <c r="AC107" s="142"/>
      <c r="AD107" s="142"/>
      <c r="AE107" s="142" t="s">
        <v>18</v>
      </c>
      <c r="AF107" s="144"/>
      <c r="AG107" s="144"/>
      <c r="AH107" s="142"/>
      <c r="AI107" s="142" t="s">
        <v>18</v>
      </c>
    </row>
    <row r="108" spans="1:35" ht="18">
      <c r="A108" s="139" t="s">
        <v>321</v>
      </c>
      <c r="B108" s="139" t="s">
        <v>322</v>
      </c>
      <c r="C108" s="148">
        <v>1028321</v>
      </c>
      <c r="D108" s="128" t="s">
        <v>222</v>
      </c>
      <c r="E108" s="141" t="s">
        <v>17</v>
      </c>
      <c r="F108" s="142"/>
      <c r="G108" s="142"/>
      <c r="H108" s="142"/>
      <c r="I108" s="142"/>
      <c r="J108" s="142"/>
      <c r="K108" s="144"/>
      <c r="L108" s="144"/>
      <c r="M108" s="145" t="s">
        <v>27</v>
      </c>
      <c r="N108" s="142"/>
      <c r="O108" s="142"/>
      <c r="P108" s="146" t="s">
        <v>27</v>
      </c>
      <c r="Q108" s="144"/>
      <c r="R108" s="144"/>
      <c r="S108" s="146" t="s">
        <v>27</v>
      </c>
      <c r="T108" s="145" t="s">
        <v>27</v>
      </c>
      <c r="U108" s="145"/>
      <c r="V108" s="145" t="s">
        <v>27</v>
      </c>
      <c r="W108" s="142"/>
      <c r="X108" s="142"/>
      <c r="Y108" s="144"/>
      <c r="Z108" s="144"/>
      <c r="AA108" s="143" t="s">
        <v>18</v>
      </c>
      <c r="AB108" s="142" t="s">
        <v>18</v>
      </c>
      <c r="AC108" s="142" t="s">
        <v>18</v>
      </c>
      <c r="AD108" s="142"/>
      <c r="AE108" s="142" t="s">
        <v>18</v>
      </c>
      <c r="AF108" s="141" t="s">
        <v>18</v>
      </c>
      <c r="AG108" s="141" t="s">
        <v>16</v>
      </c>
      <c r="AH108" s="142" t="s">
        <v>18</v>
      </c>
      <c r="AI108" s="142"/>
    </row>
    <row r="109" spans="1:35" ht="18">
      <c r="A109" s="139" t="s">
        <v>323</v>
      </c>
      <c r="B109" s="139" t="s">
        <v>324</v>
      </c>
      <c r="C109" s="148">
        <v>897100</v>
      </c>
      <c r="D109" s="128" t="s">
        <v>222</v>
      </c>
      <c r="E109" s="144"/>
      <c r="F109" s="142"/>
      <c r="G109" s="142" t="s">
        <v>18</v>
      </c>
      <c r="H109" s="142"/>
      <c r="I109" s="143" t="s">
        <v>18</v>
      </c>
      <c r="J109" s="142" t="s">
        <v>18</v>
      </c>
      <c r="K109" s="141" t="s">
        <v>18</v>
      </c>
      <c r="L109" s="144"/>
      <c r="M109" s="145" t="s">
        <v>27</v>
      </c>
      <c r="N109" s="143" t="s">
        <v>17</v>
      </c>
      <c r="O109" s="143" t="s">
        <v>17</v>
      </c>
      <c r="P109" s="144" t="s">
        <v>18</v>
      </c>
      <c r="Q109" s="144" t="s">
        <v>18</v>
      </c>
      <c r="R109" s="144"/>
      <c r="S109" s="144" t="s">
        <v>18</v>
      </c>
      <c r="T109" s="142"/>
      <c r="U109" s="142"/>
      <c r="V109" s="142" t="s">
        <v>18</v>
      </c>
      <c r="W109" s="142"/>
      <c r="X109" s="142"/>
      <c r="Y109" s="144"/>
      <c r="Z109" s="144"/>
      <c r="AA109" s="143" t="s">
        <v>17</v>
      </c>
      <c r="AB109" s="142"/>
      <c r="AC109" s="145" t="s">
        <v>27</v>
      </c>
      <c r="AD109" s="142"/>
      <c r="AE109" s="142"/>
      <c r="AF109" s="144"/>
      <c r="AG109" s="146" t="s">
        <v>27</v>
      </c>
      <c r="AH109" s="145" t="s">
        <v>27</v>
      </c>
      <c r="AI109" s="142"/>
    </row>
    <row r="110" spans="1:35" ht="18">
      <c r="A110" s="139" t="s">
        <v>325</v>
      </c>
      <c r="B110" s="139" t="s">
        <v>326</v>
      </c>
      <c r="C110" s="148">
        <v>1202569</v>
      </c>
      <c r="D110" s="128" t="s">
        <v>222</v>
      </c>
      <c r="E110" s="141" t="s">
        <v>18</v>
      </c>
      <c r="F110" s="142"/>
      <c r="G110" s="142" t="s">
        <v>18</v>
      </c>
      <c r="H110" s="142"/>
      <c r="I110" s="142" t="s">
        <v>18</v>
      </c>
      <c r="J110" s="142"/>
      <c r="K110" s="144"/>
      <c r="L110" s="144"/>
      <c r="M110" s="142" t="s">
        <v>18</v>
      </c>
      <c r="N110" s="142"/>
      <c r="O110" s="142" t="s">
        <v>18</v>
      </c>
      <c r="P110" s="144"/>
      <c r="Q110" s="144" t="s">
        <v>18</v>
      </c>
      <c r="R110" s="144"/>
      <c r="S110" s="144" t="s">
        <v>18</v>
      </c>
      <c r="T110" s="142"/>
      <c r="U110" s="143" t="s">
        <v>18</v>
      </c>
      <c r="V110" s="142"/>
      <c r="W110" s="142" t="s">
        <v>18</v>
      </c>
      <c r="X110" s="142"/>
      <c r="Y110" s="144" t="s">
        <v>18</v>
      </c>
      <c r="Z110" s="144"/>
      <c r="AA110" s="142" t="s">
        <v>16</v>
      </c>
      <c r="AB110" s="142"/>
      <c r="AC110" s="143" t="s">
        <v>18</v>
      </c>
      <c r="AD110" s="142"/>
      <c r="AE110" s="142" t="s">
        <v>288</v>
      </c>
      <c r="AF110" s="144"/>
      <c r="AG110" s="144" t="s">
        <v>18</v>
      </c>
      <c r="AH110" s="142"/>
      <c r="AI110" s="142"/>
    </row>
    <row r="111" spans="1:35" ht="18">
      <c r="A111" s="139" t="s">
        <v>327</v>
      </c>
      <c r="B111" s="139" t="s">
        <v>285</v>
      </c>
      <c r="C111" s="147">
        <v>422294</v>
      </c>
      <c r="D111" s="128" t="s">
        <v>222</v>
      </c>
      <c r="E111" s="144"/>
      <c r="F111" s="142"/>
      <c r="G111" s="142"/>
      <c r="H111" s="142" t="s">
        <v>18</v>
      </c>
      <c r="I111" s="142"/>
      <c r="J111" s="142" t="s">
        <v>18</v>
      </c>
      <c r="K111" s="144"/>
      <c r="L111" s="144"/>
      <c r="M111" s="142" t="s">
        <v>18</v>
      </c>
      <c r="N111" s="142"/>
      <c r="O111" s="142"/>
      <c r="P111" s="144" t="s">
        <v>18</v>
      </c>
      <c r="Q111" s="144"/>
      <c r="R111" s="144"/>
      <c r="S111" s="144" t="s">
        <v>18</v>
      </c>
      <c r="T111" s="142"/>
      <c r="U111" s="142"/>
      <c r="V111" s="142" t="s">
        <v>18</v>
      </c>
      <c r="W111" s="142" t="s">
        <v>18</v>
      </c>
      <c r="X111" s="142"/>
      <c r="Y111" s="144" t="s">
        <v>18</v>
      </c>
      <c r="Z111" s="144"/>
      <c r="AA111" s="142"/>
      <c r="AB111" s="142"/>
      <c r="AC111" s="142"/>
      <c r="AD111" s="142"/>
      <c r="AE111" s="142" t="s">
        <v>18</v>
      </c>
      <c r="AF111" s="144"/>
      <c r="AG111" s="144"/>
      <c r="AH111" s="142" t="s">
        <v>18</v>
      </c>
      <c r="AI111" s="142"/>
    </row>
    <row r="112" spans="1:35" ht="16.5">
      <c r="A112" s="153"/>
      <c r="B112" s="153"/>
      <c r="C112" s="153"/>
      <c r="D112" s="154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  <c r="X112" s="155"/>
      <c r="Y112" s="155"/>
      <c r="Z112" s="155"/>
      <c r="AA112" s="155"/>
      <c r="AB112" s="155"/>
      <c r="AC112" s="155"/>
      <c r="AD112" s="155"/>
      <c r="AE112" s="155"/>
      <c r="AF112" s="155"/>
      <c r="AG112" s="155"/>
      <c r="AH112" s="155"/>
      <c r="AI112" s="155"/>
    </row>
  </sheetData>
  <mergeCells count="23">
    <mergeCell ref="T79:AI79"/>
    <mergeCell ref="E102:M102"/>
    <mergeCell ref="T103:AI103"/>
    <mergeCell ref="E104:AI104"/>
    <mergeCell ref="A57:AI57"/>
    <mergeCell ref="D58:D59"/>
    <mergeCell ref="X61:AI61"/>
    <mergeCell ref="D73:D74"/>
    <mergeCell ref="E76:K76"/>
    <mergeCell ref="E78:M78"/>
    <mergeCell ref="D50:D51"/>
    <mergeCell ref="A55:AI55"/>
    <mergeCell ref="A56:AI56"/>
    <mergeCell ref="E20:S20"/>
    <mergeCell ref="D33:D34"/>
    <mergeCell ref="E49:AI49"/>
    <mergeCell ref="E10:L10"/>
    <mergeCell ref="E13:AI13"/>
    <mergeCell ref="D18:D19"/>
    <mergeCell ref="A1:AI1"/>
    <mergeCell ref="A2:AI2"/>
    <mergeCell ref="A3:AI3"/>
    <mergeCell ref="D4:D5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7"/>
  <sheetViews>
    <sheetView workbookViewId="0">
      <selection activeCell="E22" sqref="E22"/>
    </sheetView>
  </sheetViews>
  <sheetFormatPr defaultRowHeight="15"/>
  <cols>
    <col min="2" max="2" width="31.85546875" customWidth="1"/>
    <col min="5" max="35" width="4.85546875" customWidth="1"/>
  </cols>
  <sheetData>
    <row r="1" spans="1:35" ht="15.75">
      <c r="A1" s="99" t="s">
        <v>0</v>
      </c>
      <c r="B1" s="156" t="s">
        <v>1</v>
      </c>
      <c r="C1" s="157"/>
      <c r="D1" s="100" t="s">
        <v>3</v>
      </c>
      <c r="E1" s="99">
        <v>1</v>
      </c>
      <c r="F1" s="99">
        <v>2</v>
      </c>
      <c r="G1" s="99">
        <v>3</v>
      </c>
      <c r="H1" s="99">
        <v>4</v>
      </c>
      <c r="I1" s="99">
        <v>5</v>
      </c>
      <c r="J1" s="99">
        <v>6</v>
      </c>
      <c r="K1" s="99">
        <v>7</v>
      </c>
      <c r="L1" s="99">
        <v>8</v>
      </c>
      <c r="M1" s="99">
        <v>9</v>
      </c>
      <c r="N1" s="99">
        <v>10</v>
      </c>
      <c r="O1" s="99">
        <v>11</v>
      </c>
      <c r="P1" s="99">
        <v>12</v>
      </c>
      <c r="Q1" s="99">
        <v>13</v>
      </c>
      <c r="R1" s="99">
        <v>14</v>
      </c>
      <c r="S1" s="99">
        <v>15</v>
      </c>
      <c r="T1" s="99">
        <v>16</v>
      </c>
      <c r="U1" s="99">
        <v>17</v>
      </c>
      <c r="V1" s="99">
        <v>18</v>
      </c>
      <c r="W1" s="99">
        <v>19</v>
      </c>
      <c r="X1" s="99">
        <v>20</v>
      </c>
      <c r="Y1" s="99">
        <v>21</v>
      </c>
      <c r="Z1" s="99">
        <v>22</v>
      </c>
      <c r="AA1" s="99">
        <v>23</v>
      </c>
      <c r="AB1" s="99">
        <v>24</v>
      </c>
      <c r="AC1" s="99">
        <v>25</v>
      </c>
      <c r="AD1" s="99">
        <v>26</v>
      </c>
      <c r="AE1" s="99">
        <v>27</v>
      </c>
      <c r="AF1" s="99">
        <v>28</v>
      </c>
      <c r="AG1" s="99">
        <v>29</v>
      </c>
      <c r="AH1" s="99">
        <v>30</v>
      </c>
      <c r="AI1" s="99">
        <v>31</v>
      </c>
    </row>
    <row r="2" spans="1:35" ht="15.75">
      <c r="A2" s="99"/>
      <c r="B2" s="158"/>
      <c r="C2" s="159"/>
      <c r="D2" s="100"/>
      <c r="E2" s="99" t="s">
        <v>9</v>
      </c>
      <c r="F2" s="99" t="s">
        <v>10</v>
      </c>
      <c r="G2" s="99" t="s">
        <v>11</v>
      </c>
      <c r="H2" s="99" t="s">
        <v>12</v>
      </c>
      <c r="I2" s="99" t="s">
        <v>13</v>
      </c>
      <c r="J2" s="99" t="s">
        <v>14</v>
      </c>
      <c r="K2" s="99" t="s">
        <v>15</v>
      </c>
      <c r="L2" s="99" t="s">
        <v>9</v>
      </c>
      <c r="M2" s="99" t="s">
        <v>10</v>
      </c>
      <c r="N2" s="99" t="s">
        <v>11</v>
      </c>
      <c r="O2" s="99" t="s">
        <v>12</v>
      </c>
      <c r="P2" s="99" t="s">
        <v>13</v>
      </c>
      <c r="Q2" s="99" t="s">
        <v>14</v>
      </c>
      <c r="R2" s="99" t="s">
        <v>15</v>
      </c>
      <c r="S2" s="99" t="s">
        <v>9</v>
      </c>
      <c r="T2" s="99" t="s">
        <v>10</v>
      </c>
      <c r="U2" s="99" t="s">
        <v>11</v>
      </c>
      <c r="V2" s="99" t="s">
        <v>12</v>
      </c>
      <c r="W2" s="99" t="s">
        <v>13</v>
      </c>
      <c r="X2" s="99" t="s">
        <v>14</v>
      </c>
      <c r="Y2" s="99" t="s">
        <v>15</v>
      </c>
      <c r="Z2" s="99" t="s">
        <v>9</v>
      </c>
      <c r="AA2" s="99" t="s">
        <v>10</v>
      </c>
      <c r="AB2" s="99" t="s">
        <v>11</v>
      </c>
      <c r="AC2" s="99" t="s">
        <v>12</v>
      </c>
      <c r="AD2" s="99" t="s">
        <v>13</v>
      </c>
      <c r="AE2" s="99" t="s">
        <v>14</v>
      </c>
      <c r="AF2" s="99" t="s">
        <v>15</v>
      </c>
      <c r="AG2" s="99" t="s">
        <v>9</v>
      </c>
      <c r="AH2" s="99" t="s">
        <v>10</v>
      </c>
      <c r="AI2" s="99" t="s">
        <v>11</v>
      </c>
    </row>
    <row r="3" spans="1:35" ht="18">
      <c r="A3" s="160">
        <v>135569</v>
      </c>
      <c r="B3" s="161" t="s">
        <v>328</v>
      </c>
      <c r="C3" s="162"/>
      <c r="D3" s="110" t="s">
        <v>291</v>
      </c>
      <c r="E3" s="118" t="s">
        <v>329</v>
      </c>
      <c r="F3" s="119"/>
      <c r="G3" s="119"/>
      <c r="H3" s="119"/>
      <c r="I3" s="119"/>
      <c r="J3" s="119"/>
      <c r="K3" s="119"/>
      <c r="L3" s="119"/>
      <c r="M3" s="120"/>
      <c r="N3" s="142"/>
      <c r="O3" s="142" t="s">
        <v>50</v>
      </c>
      <c r="P3" s="144" t="s">
        <v>50</v>
      </c>
      <c r="Q3" s="144" t="s">
        <v>330</v>
      </c>
      <c r="R3" s="144" t="s">
        <v>330</v>
      </c>
      <c r="S3" s="144"/>
      <c r="T3" s="142" t="s">
        <v>50</v>
      </c>
      <c r="U3" s="142" t="s">
        <v>50</v>
      </c>
      <c r="V3" s="142" t="s">
        <v>50</v>
      </c>
      <c r="W3" s="142" t="s">
        <v>50</v>
      </c>
      <c r="X3" s="142"/>
      <c r="Y3" s="144"/>
      <c r="Z3" s="144" t="s">
        <v>330</v>
      </c>
      <c r="AA3" s="142" t="s">
        <v>50</v>
      </c>
      <c r="AB3" s="142" t="s">
        <v>50</v>
      </c>
      <c r="AC3" s="142"/>
      <c r="AD3" s="142" t="s">
        <v>50</v>
      </c>
      <c r="AE3" s="142" t="s">
        <v>50</v>
      </c>
      <c r="AF3" s="144"/>
      <c r="AG3" s="144" t="s">
        <v>330</v>
      </c>
      <c r="AH3" s="142" t="s">
        <v>50</v>
      </c>
      <c r="AI3" s="142" t="s">
        <v>50</v>
      </c>
    </row>
    <row r="4" spans="1:35" ht="18">
      <c r="A4" s="163">
        <v>134074</v>
      </c>
      <c r="B4" s="161" t="s">
        <v>331</v>
      </c>
      <c r="C4" s="162"/>
      <c r="D4" s="110" t="s">
        <v>291</v>
      </c>
      <c r="E4" s="144"/>
      <c r="F4" s="142" t="s">
        <v>332</v>
      </c>
      <c r="G4" s="142" t="s">
        <v>332</v>
      </c>
      <c r="H4" s="142"/>
      <c r="I4" s="142"/>
      <c r="J4" s="142" t="s">
        <v>332</v>
      </c>
      <c r="K4" s="144"/>
      <c r="L4" s="144"/>
      <c r="M4" s="142" t="s">
        <v>332</v>
      </c>
      <c r="N4" s="142"/>
      <c r="O4" s="142" t="s">
        <v>332</v>
      </c>
      <c r="P4" s="144" t="s">
        <v>332</v>
      </c>
      <c r="Q4" s="144"/>
      <c r="R4" s="144"/>
      <c r="S4" s="144" t="s">
        <v>332</v>
      </c>
      <c r="T4" s="142"/>
      <c r="U4" s="142" t="s">
        <v>332</v>
      </c>
      <c r="V4" s="142" t="s">
        <v>332</v>
      </c>
      <c r="W4" s="142"/>
      <c r="X4" s="142" t="s">
        <v>332</v>
      </c>
      <c r="Y4" s="144" t="s">
        <v>332</v>
      </c>
      <c r="Z4" s="144"/>
      <c r="AA4" s="142"/>
      <c r="AB4" s="142" t="s">
        <v>332</v>
      </c>
      <c r="AC4" s="142" t="s">
        <v>332</v>
      </c>
      <c r="AD4" s="142"/>
      <c r="AE4" s="142" t="s">
        <v>332</v>
      </c>
      <c r="AF4" s="144"/>
      <c r="AG4" s="144"/>
      <c r="AH4" s="142" t="s">
        <v>332</v>
      </c>
      <c r="AI4" s="142"/>
    </row>
    <row r="5" spans="1:35" ht="18">
      <c r="A5" s="163">
        <v>134104</v>
      </c>
      <c r="B5" s="164" t="s">
        <v>333</v>
      </c>
      <c r="C5" s="165"/>
      <c r="D5" s="110" t="s">
        <v>291</v>
      </c>
      <c r="E5" s="144" t="s">
        <v>332</v>
      </c>
      <c r="F5" s="142"/>
      <c r="G5" s="142"/>
      <c r="H5" s="142" t="s">
        <v>332</v>
      </c>
      <c r="I5" s="142" t="s">
        <v>332</v>
      </c>
      <c r="J5" s="142"/>
      <c r="K5" s="144" t="s">
        <v>330</v>
      </c>
      <c r="L5" s="144"/>
      <c r="M5" s="142"/>
      <c r="N5" s="142" t="s">
        <v>332</v>
      </c>
      <c r="O5" s="142"/>
      <c r="P5" s="144"/>
      <c r="Q5" s="144" t="s">
        <v>332</v>
      </c>
      <c r="R5" s="144" t="s">
        <v>332</v>
      </c>
      <c r="S5" s="144"/>
      <c r="T5" s="142" t="s">
        <v>332</v>
      </c>
      <c r="U5" s="142"/>
      <c r="V5" s="142"/>
      <c r="W5" s="142" t="s">
        <v>332</v>
      </c>
      <c r="X5" s="142"/>
      <c r="Y5" s="144"/>
      <c r="Z5" s="144" t="s">
        <v>332</v>
      </c>
      <c r="AA5" s="142" t="s">
        <v>332</v>
      </c>
      <c r="AB5" s="142"/>
      <c r="AC5" s="142"/>
      <c r="AD5" s="142" t="s">
        <v>332</v>
      </c>
      <c r="AE5" s="142"/>
      <c r="AF5" s="144" t="s">
        <v>332</v>
      </c>
      <c r="AG5" s="144" t="s">
        <v>16</v>
      </c>
      <c r="AH5" s="142"/>
      <c r="AI5" s="142" t="s">
        <v>332</v>
      </c>
    </row>
    <row r="6" spans="1:35" ht="18">
      <c r="A6" s="163">
        <v>134422</v>
      </c>
      <c r="B6" s="161" t="s">
        <v>334</v>
      </c>
      <c r="C6" s="162"/>
      <c r="D6" s="110" t="s">
        <v>291</v>
      </c>
      <c r="E6" s="144"/>
      <c r="F6" s="142" t="s">
        <v>50</v>
      </c>
      <c r="G6" s="142" t="s">
        <v>330</v>
      </c>
      <c r="H6" s="142" t="s">
        <v>50</v>
      </c>
      <c r="I6" s="142" t="s">
        <v>50</v>
      </c>
      <c r="J6" s="142" t="s">
        <v>50</v>
      </c>
      <c r="K6" s="144"/>
      <c r="L6" s="144" t="s">
        <v>330</v>
      </c>
      <c r="M6" s="142" t="s">
        <v>50</v>
      </c>
      <c r="N6" s="142" t="s">
        <v>50</v>
      </c>
      <c r="O6" s="142" t="s">
        <v>335</v>
      </c>
      <c r="P6" s="144"/>
      <c r="Q6" s="144"/>
      <c r="R6" s="144"/>
      <c r="S6" s="144"/>
      <c r="T6" s="142" t="s">
        <v>336</v>
      </c>
      <c r="U6" s="142" t="s">
        <v>335</v>
      </c>
      <c r="V6" s="142" t="s">
        <v>336</v>
      </c>
      <c r="W6" s="142" t="s">
        <v>336</v>
      </c>
      <c r="X6" s="142" t="s">
        <v>336</v>
      </c>
      <c r="Y6" s="144"/>
      <c r="Z6" s="144"/>
      <c r="AA6" s="142"/>
      <c r="AB6" s="142" t="s">
        <v>27</v>
      </c>
      <c r="AC6" s="142"/>
      <c r="AD6" s="142"/>
      <c r="AE6" s="142"/>
      <c r="AF6" s="144"/>
      <c r="AG6" s="144"/>
      <c r="AH6" s="142"/>
      <c r="AI6" s="142" t="s">
        <v>27</v>
      </c>
    </row>
    <row r="7" spans="1:35" ht="18">
      <c r="A7" s="163">
        <v>135615</v>
      </c>
      <c r="B7" s="161" t="s">
        <v>337</v>
      </c>
      <c r="C7" s="162"/>
      <c r="D7" s="110" t="s">
        <v>291</v>
      </c>
      <c r="E7" s="144"/>
      <c r="F7" s="142" t="s">
        <v>336</v>
      </c>
      <c r="G7" s="142" t="s">
        <v>336</v>
      </c>
      <c r="H7" s="142" t="s">
        <v>336</v>
      </c>
      <c r="I7" s="142" t="s">
        <v>336</v>
      </c>
      <c r="J7" s="142" t="s">
        <v>336</v>
      </c>
      <c r="K7" s="144" t="s">
        <v>16</v>
      </c>
      <c r="L7" s="144"/>
      <c r="M7" s="142" t="s">
        <v>336</v>
      </c>
      <c r="N7" s="142" t="s">
        <v>336</v>
      </c>
      <c r="O7" s="142" t="s">
        <v>336</v>
      </c>
      <c r="P7" s="144"/>
      <c r="Q7" s="144"/>
      <c r="R7" s="144"/>
      <c r="S7" s="144"/>
      <c r="T7" s="142" t="s">
        <v>336</v>
      </c>
      <c r="U7" s="142" t="s">
        <v>336</v>
      </c>
      <c r="V7" s="142" t="s">
        <v>336</v>
      </c>
      <c r="W7" s="142" t="s">
        <v>336</v>
      </c>
      <c r="X7" s="142"/>
      <c r="Y7" s="144" t="s">
        <v>50</v>
      </c>
      <c r="Z7" s="144"/>
      <c r="AA7" s="142" t="s">
        <v>335</v>
      </c>
      <c r="AB7" s="145" t="s">
        <v>27</v>
      </c>
      <c r="AC7" s="142" t="s">
        <v>336</v>
      </c>
      <c r="AD7" s="142" t="s">
        <v>335</v>
      </c>
      <c r="AE7" s="142" t="s">
        <v>336</v>
      </c>
      <c r="AF7" s="144"/>
      <c r="AG7" s="144"/>
      <c r="AH7" s="142" t="s">
        <v>336</v>
      </c>
      <c r="AI7" s="145" t="s">
        <v>27</v>
      </c>
    </row>
  </sheetData>
  <mergeCells count="3">
    <mergeCell ref="B1:C2"/>
    <mergeCell ref="D1:D2"/>
    <mergeCell ref="E3:M3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opLeftCell="A7" workbookViewId="0">
      <selection activeCell="E22" sqref="E22"/>
    </sheetView>
  </sheetViews>
  <sheetFormatPr defaultRowHeight="15"/>
  <cols>
    <col min="1" max="1" width="7.85546875" customWidth="1"/>
    <col min="2" max="2" width="19.42578125" customWidth="1"/>
    <col min="3" max="3" width="15.42578125" customWidth="1"/>
    <col min="4" max="4" width="7.7109375" customWidth="1"/>
    <col min="5" max="35" width="4.140625" customWidth="1"/>
    <col min="36" max="36" width="4" customWidth="1"/>
    <col min="37" max="38" width="3.140625" customWidth="1"/>
  </cols>
  <sheetData>
    <row r="1" spans="1:38">
      <c r="A1" s="166" t="s">
        <v>338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H1" s="167"/>
      <c r="AI1" s="167"/>
      <c r="AJ1" s="167"/>
      <c r="AK1" s="167"/>
      <c r="AL1" s="168"/>
    </row>
    <row r="2" spans="1:38">
      <c r="A2" s="169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70"/>
      <c r="AK2" s="170"/>
      <c r="AL2" s="171"/>
    </row>
    <row r="3" spans="1:38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  <c r="AA3" s="173"/>
      <c r="AB3" s="173"/>
      <c r="AC3" s="173"/>
      <c r="AD3" s="173"/>
      <c r="AE3" s="173"/>
      <c r="AF3" s="173"/>
      <c r="AG3" s="173"/>
      <c r="AH3" s="173"/>
      <c r="AI3" s="173"/>
      <c r="AJ3" s="173"/>
      <c r="AK3" s="173"/>
      <c r="AL3" s="174"/>
    </row>
    <row r="4" spans="1:38">
      <c r="A4" s="175" t="s">
        <v>0</v>
      </c>
      <c r="B4" s="176" t="s">
        <v>1</v>
      </c>
      <c r="C4" s="177" t="s">
        <v>339</v>
      </c>
      <c r="D4" s="178" t="s">
        <v>3</v>
      </c>
      <c r="E4" s="179">
        <v>1</v>
      </c>
      <c r="F4" s="179">
        <v>2</v>
      </c>
      <c r="G4" s="179">
        <v>3</v>
      </c>
      <c r="H4" s="179">
        <v>4</v>
      </c>
      <c r="I4" s="179">
        <v>5</v>
      </c>
      <c r="J4" s="179">
        <v>6</v>
      </c>
      <c r="K4" s="179">
        <v>7</v>
      </c>
      <c r="L4" s="179">
        <v>8</v>
      </c>
      <c r="M4" s="179">
        <v>9</v>
      </c>
      <c r="N4" s="179">
        <v>10</v>
      </c>
      <c r="O4" s="179">
        <v>11</v>
      </c>
      <c r="P4" s="179">
        <v>12</v>
      </c>
      <c r="Q4" s="179">
        <v>13</v>
      </c>
      <c r="R4" s="179">
        <v>14</v>
      </c>
      <c r="S4" s="179">
        <v>15</v>
      </c>
      <c r="T4" s="179">
        <v>16</v>
      </c>
      <c r="U4" s="179">
        <v>17</v>
      </c>
      <c r="V4" s="179">
        <v>18</v>
      </c>
      <c r="W4" s="179">
        <v>19</v>
      </c>
      <c r="X4" s="179">
        <v>20</v>
      </c>
      <c r="Y4" s="179">
        <v>21</v>
      </c>
      <c r="Z4" s="179">
        <v>22</v>
      </c>
      <c r="AA4" s="179">
        <v>23</v>
      </c>
      <c r="AB4" s="179">
        <v>24</v>
      </c>
      <c r="AC4" s="179">
        <v>25</v>
      </c>
      <c r="AD4" s="179">
        <v>26</v>
      </c>
      <c r="AE4" s="179">
        <v>27</v>
      </c>
      <c r="AF4" s="179">
        <v>28</v>
      </c>
      <c r="AG4" s="179">
        <v>29</v>
      </c>
      <c r="AH4" s="179">
        <v>30</v>
      </c>
      <c r="AI4" s="179">
        <v>31</v>
      </c>
      <c r="AJ4" s="180" t="s">
        <v>4</v>
      </c>
      <c r="AK4" s="181" t="s">
        <v>5</v>
      </c>
      <c r="AL4" s="182" t="s">
        <v>6</v>
      </c>
    </row>
    <row r="5" spans="1:38">
      <c r="A5" s="175"/>
      <c r="B5" s="176"/>
      <c r="C5" s="177" t="s">
        <v>340</v>
      </c>
      <c r="D5" s="178"/>
      <c r="E5" s="179" t="s">
        <v>9</v>
      </c>
      <c r="F5" s="179" t="s">
        <v>10</v>
      </c>
      <c r="G5" s="179" t="s">
        <v>11</v>
      </c>
      <c r="H5" s="179" t="s">
        <v>12</v>
      </c>
      <c r="I5" s="179" t="s">
        <v>13</v>
      </c>
      <c r="J5" s="179" t="s">
        <v>14</v>
      </c>
      <c r="K5" s="179" t="s">
        <v>15</v>
      </c>
      <c r="L5" s="179" t="s">
        <v>9</v>
      </c>
      <c r="M5" s="179" t="s">
        <v>10</v>
      </c>
      <c r="N5" s="179" t="s">
        <v>11</v>
      </c>
      <c r="O5" s="179" t="s">
        <v>12</v>
      </c>
      <c r="P5" s="179" t="s">
        <v>13</v>
      </c>
      <c r="Q5" s="179" t="s">
        <v>14</v>
      </c>
      <c r="R5" s="179" t="s">
        <v>15</v>
      </c>
      <c r="S5" s="179" t="s">
        <v>9</v>
      </c>
      <c r="T5" s="179" t="s">
        <v>10</v>
      </c>
      <c r="U5" s="179" t="s">
        <v>11</v>
      </c>
      <c r="V5" s="179" t="s">
        <v>12</v>
      </c>
      <c r="W5" s="179" t="s">
        <v>13</v>
      </c>
      <c r="X5" s="179" t="s">
        <v>14</v>
      </c>
      <c r="Y5" s="179" t="s">
        <v>15</v>
      </c>
      <c r="Z5" s="179" t="s">
        <v>9</v>
      </c>
      <c r="AA5" s="179" t="s">
        <v>10</v>
      </c>
      <c r="AB5" s="179" t="s">
        <v>11</v>
      </c>
      <c r="AC5" s="179" t="s">
        <v>12</v>
      </c>
      <c r="AD5" s="179" t="s">
        <v>13</v>
      </c>
      <c r="AE5" s="179" t="s">
        <v>14</v>
      </c>
      <c r="AF5" s="179" t="s">
        <v>15</v>
      </c>
      <c r="AG5" s="179" t="s">
        <v>9</v>
      </c>
      <c r="AH5" s="179" t="s">
        <v>10</v>
      </c>
      <c r="AI5" s="179" t="s">
        <v>11</v>
      </c>
      <c r="AJ5" s="180"/>
      <c r="AK5" s="181"/>
      <c r="AL5" s="182"/>
    </row>
    <row r="6" spans="1:38">
      <c r="A6" s="183" t="s">
        <v>341</v>
      </c>
      <c r="B6" s="184" t="s">
        <v>342</v>
      </c>
      <c r="C6" s="185" t="s">
        <v>340</v>
      </c>
      <c r="D6" s="186" t="s">
        <v>343</v>
      </c>
      <c r="E6" s="187"/>
      <c r="F6" s="188" t="s">
        <v>16</v>
      </c>
      <c r="G6" s="188" t="s">
        <v>16</v>
      </c>
      <c r="H6" s="188" t="s">
        <v>16</v>
      </c>
      <c r="I6" s="188" t="s">
        <v>16</v>
      </c>
      <c r="J6" s="188" t="s">
        <v>18</v>
      </c>
      <c r="K6" s="187"/>
      <c r="L6" s="187"/>
      <c r="M6" s="188" t="s">
        <v>19</v>
      </c>
      <c r="N6" s="188" t="s">
        <v>16</v>
      </c>
      <c r="O6" s="188" t="s">
        <v>16</v>
      </c>
      <c r="P6" s="187"/>
      <c r="Q6" s="187"/>
      <c r="R6" s="187"/>
      <c r="S6" s="187"/>
      <c r="T6" s="188" t="s">
        <v>16</v>
      </c>
      <c r="U6" s="188" t="s">
        <v>16</v>
      </c>
      <c r="V6" s="188" t="s">
        <v>16</v>
      </c>
      <c r="W6" s="188" t="s">
        <v>16</v>
      </c>
      <c r="X6" s="188" t="s">
        <v>16</v>
      </c>
      <c r="Y6" s="187"/>
      <c r="Z6" s="187"/>
      <c r="AA6" s="188" t="s">
        <v>16</v>
      </c>
      <c r="AB6" s="188" t="s">
        <v>16</v>
      </c>
      <c r="AC6" s="188" t="s">
        <v>16</v>
      </c>
      <c r="AD6" s="188" t="s">
        <v>16</v>
      </c>
      <c r="AE6" s="188" t="s">
        <v>16</v>
      </c>
      <c r="AF6" s="187"/>
      <c r="AG6" s="187"/>
      <c r="AH6" s="188" t="s">
        <v>16</v>
      </c>
      <c r="AI6" s="188" t="s">
        <v>16</v>
      </c>
      <c r="AJ6" s="189"/>
      <c r="AK6" s="190"/>
      <c r="AL6" s="191"/>
    </row>
    <row r="7" spans="1:38">
      <c r="A7" s="175" t="s">
        <v>0</v>
      </c>
      <c r="B7" s="192" t="s">
        <v>1</v>
      </c>
      <c r="C7" s="193" t="s">
        <v>339</v>
      </c>
      <c r="D7" s="178" t="s">
        <v>3</v>
      </c>
      <c r="E7" s="179">
        <v>1</v>
      </c>
      <c r="F7" s="179">
        <v>2</v>
      </c>
      <c r="G7" s="179">
        <v>3</v>
      </c>
      <c r="H7" s="179">
        <v>4</v>
      </c>
      <c r="I7" s="179">
        <v>5</v>
      </c>
      <c r="J7" s="179">
        <v>6</v>
      </c>
      <c r="K7" s="179">
        <v>7</v>
      </c>
      <c r="L7" s="179">
        <v>8</v>
      </c>
      <c r="M7" s="179">
        <v>9</v>
      </c>
      <c r="N7" s="179">
        <v>10</v>
      </c>
      <c r="O7" s="179">
        <v>11</v>
      </c>
      <c r="P7" s="179">
        <v>12</v>
      </c>
      <c r="Q7" s="179">
        <v>13</v>
      </c>
      <c r="R7" s="179">
        <v>14</v>
      </c>
      <c r="S7" s="179">
        <v>15</v>
      </c>
      <c r="T7" s="179">
        <v>16</v>
      </c>
      <c r="U7" s="179">
        <v>17</v>
      </c>
      <c r="V7" s="179">
        <v>18</v>
      </c>
      <c r="W7" s="179">
        <v>19</v>
      </c>
      <c r="X7" s="179">
        <v>20</v>
      </c>
      <c r="Y7" s="179">
        <v>21</v>
      </c>
      <c r="Z7" s="179">
        <v>22</v>
      </c>
      <c r="AA7" s="179">
        <v>23</v>
      </c>
      <c r="AB7" s="179">
        <v>24</v>
      </c>
      <c r="AC7" s="179">
        <v>25</v>
      </c>
      <c r="AD7" s="179">
        <v>26</v>
      </c>
      <c r="AE7" s="179">
        <v>27</v>
      </c>
      <c r="AF7" s="179">
        <v>28</v>
      </c>
      <c r="AG7" s="179">
        <v>29</v>
      </c>
      <c r="AH7" s="179">
        <v>30</v>
      </c>
      <c r="AI7" s="179">
        <v>31</v>
      </c>
      <c r="AJ7" s="180"/>
      <c r="AK7" s="181"/>
      <c r="AL7" s="182"/>
    </row>
    <row r="8" spans="1:38">
      <c r="A8" s="175"/>
      <c r="B8" s="192"/>
      <c r="C8" s="194" t="s">
        <v>344</v>
      </c>
      <c r="D8" s="178"/>
      <c r="E8" s="179" t="s">
        <v>9</v>
      </c>
      <c r="F8" s="179" t="s">
        <v>10</v>
      </c>
      <c r="G8" s="179" t="s">
        <v>11</v>
      </c>
      <c r="H8" s="179" t="s">
        <v>12</v>
      </c>
      <c r="I8" s="179" t="s">
        <v>13</v>
      </c>
      <c r="J8" s="179" t="s">
        <v>14</v>
      </c>
      <c r="K8" s="179" t="s">
        <v>15</v>
      </c>
      <c r="L8" s="179" t="s">
        <v>9</v>
      </c>
      <c r="M8" s="179" t="s">
        <v>10</v>
      </c>
      <c r="N8" s="179" t="s">
        <v>11</v>
      </c>
      <c r="O8" s="179" t="s">
        <v>12</v>
      </c>
      <c r="P8" s="179" t="s">
        <v>13</v>
      </c>
      <c r="Q8" s="179" t="s">
        <v>14</v>
      </c>
      <c r="R8" s="179" t="s">
        <v>15</v>
      </c>
      <c r="S8" s="179" t="s">
        <v>9</v>
      </c>
      <c r="T8" s="179" t="s">
        <v>10</v>
      </c>
      <c r="U8" s="179" t="s">
        <v>11</v>
      </c>
      <c r="V8" s="179" t="s">
        <v>12</v>
      </c>
      <c r="W8" s="179" t="s">
        <v>13</v>
      </c>
      <c r="X8" s="179" t="s">
        <v>14</v>
      </c>
      <c r="Y8" s="179" t="s">
        <v>15</v>
      </c>
      <c r="Z8" s="179" t="s">
        <v>9</v>
      </c>
      <c r="AA8" s="179" t="s">
        <v>10</v>
      </c>
      <c r="AB8" s="179" t="s">
        <v>11</v>
      </c>
      <c r="AC8" s="179" t="s">
        <v>12</v>
      </c>
      <c r="AD8" s="179" t="s">
        <v>13</v>
      </c>
      <c r="AE8" s="179" t="s">
        <v>14</v>
      </c>
      <c r="AF8" s="179" t="s">
        <v>15</v>
      </c>
      <c r="AG8" s="179" t="s">
        <v>9</v>
      </c>
      <c r="AH8" s="179" t="s">
        <v>10</v>
      </c>
      <c r="AI8" s="179" t="s">
        <v>11</v>
      </c>
      <c r="AJ8" s="180"/>
      <c r="AK8" s="181"/>
      <c r="AL8" s="182"/>
    </row>
    <row r="9" spans="1:38">
      <c r="A9" s="195" t="s">
        <v>345</v>
      </c>
      <c r="B9" s="196" t="s">
        <v>346</v>
      </c>
      <c r="C9" s="197" t="s">
        <v>347</v>
      </c>
      <c r="D9" s="198" t="s">
        <v>33</v>
      </c>
      <c r="E9" s="199" t="s">
        <v>74</v>
      </c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1" t="s">
        <v>16</v>
      </c>
      <c r="Q9" s="201" t="s">
        <v>16</v>
      </c>
      <c r="R9" s="201" t="s">
        <v>17</v>
      </c>
      <c r="S9" s="187"/>
      <c r="T9" s="188" t="s">
        <v>18</v>
      </c>
      <c r="U9" s="202" t="s">
        <v>16</v>
      </c>
      <c r="V9" s="188" t="s">
        <v>16</v>
      </c>
      <c r="W9" s="188" t="s">
        <v>16</v>
      </c>
      <c r="X9" s="188" t="s">
        <v>16</v>
      </c>
      <c r="Y9" s="187"/>
      <c r="Z9" s="187"/>
      <c r="AA9" s="202" t="s">
        <v>16</v>
      </c>
      <c r="AB9" s="188" t="s">
        <v>18</v>
      </c>
      <c r="AC9" s="188" t="s">
        <v>16</v>
      </c>
      <c r="AD9" s="188" t="s">
        <v>16</v>
      </c>
      <c r="AE9" s="188" t="s">
        <v>16</v>
      </c>
      <c r="AF9" s="187"/>
      <c r="AG9" s="187"/>
      <c r="AH9" s="188" t="s">
        <v>16</v>
      </c>
      <c r="AI9" s="202" t="s">
        <v>16</v>
      </c>
      <c r="AJ9" s="189"/>
      <c r="AK9" s="190"/>
      <c r="AL9" s="191"/>
    </row>
    <row r="10" spans="1:38">
      <c r="A10" s="196" t="s">
        <v>348</v>
      </c>
      <c r="B10" s="196" t="s">
        <v>349</v>
      </c>
      <c r="C10" s="203" t="s">
        <v>344</v>
      </c>
      <c r="D10" s="198" t="s">
        <v>33</v>
      </c>
      <c r="E10" s="204"/>
      <c r="F10" s="205" t="s">
        <v>18</v>
      </c>
      <c r="G10" s="206" t="s">
        <v>18</v>
      </c>
      <c r="H10" s="205" t="s">
        <v>17</v>
      </c>
      <c r="I10" s="205" t="s">
        <v>16</v>
      </c>
      <c r="J10" s="205" t="s">
        <v>17</v>
      </c>
      <c r="K10" s="207" t="s">
        <v>18</v>
      </c>
      <c r="L10" s="204"/>
      <c r="M10" s="205" t="s">
        <v>16</v>
      </c>
      <c r="N10" s="205" t="s">
        <v>16</v>
      </c>
      <c r="O10" s="205" t="s">
        <v>17</v>
      </c>
      <c r="P10" s="204"/>
      <c r="Q10" s="204"/>
      <c r="R10" s="204"/>
      <c r="S10" s="204"/>
      <c r="T10" s="205" t="s">
        <v>16</v>
      </c>
      <c r="U10" s="205" t="s">
        <v>16</v>
      </c>
      <c r="V10" s="205" t="s">
        <v>17</v>
      </c>
      <c r="W10" s="205" t="s">
        <v>16</v>
      </c>
      <c r="X10" s="205" t="s">
        <v>17</v>
      </c>
      <c r="Y10" s="204"/>
      <c r="Z10" s="204"/>
      <c r="AA10" s="205" t="s">
        <v>16</v>
      </c>
      <c r="AB10" s="205" t="s">
        <v>16</v>
      </c>
      <c r="AC10" s="205" t="s">
        <v>17</v>
      </c>
      <c r="AD10" s="205" t="s">
        <v>17</v>
      </c>
      <c r="AE10" s="205" t="s">
        <v>17</v>
      </c>
      <c r="AF10" s="204"/>
      <c r="AG10" s="204"/>
      <c r="AH10" s="205" t="s">
        <v>16</v>
      </c>
      <c r="AI10" s="205" t="s">
        <v>16</v>
      </c>
      <c r="AJ10" s="189"/>
      <c r="AK10" s="190"/>
      <c r="AL10" s="191"/>
    </row>
    <row r="11" spans="1:38">
      <c r="A11" s="195" t="s">
        <v>350</v>
      </c>
      <c r="B11" s="196" t="s">
        <v>351</v>
      </c>
      <c r="C11" s="197" t="s">
        <v>352</v>
      </c>
      <c r="D11" s="198" t="s">
        <v>353</v>
      </c>
      <c r="E11" s="187"/>
      <c r="F11" s="188" t="s">
        <v>68</v>
      </c>
      <c r="G11" s="188" t="s">
        <v>24</v>
      </c>
      <c r="H11" s="188" t="s">
        <v>68</v>
      </c>
      <c r="I11" s="188" t="s">
        <v>68</v>
      </c>
      <c r="J11" s="188" t="s">
        <v>68</v>
      </c>
      <c r="K11" s="187"/>
      <c r="L11" s="187"/>
      <c r="M11" s="208" t="s">
        <v>27</v>
      </c>
      <c r="N11" s="208" t="s">
        <v>27</v>
      </c>
      <c r="O11" s="208" t="s">
        <v>27</v>
      </c>
      <c r="P11" s="187"/>
      <c r="Q11" s="187"/>
      <c r="R11" s="187"/>
      <c r="S11" s="187"/>
      <c r="T11" s="188" t="s">
        <v>68</v>
      </c>
      <c r="U11" s="188" t="s">
        <v>27</v>
      </c>
      <c r="V11" s="188" t="s">
        <v>68</v>
      </c>
      <c r="W11" s="188" t="s">
        <v>68</v>
      </c>
      <c r="X11" s="188" t="s">
        <v>68</v>
      </c>
      <c r="Y11" s="187"/>
      <c r="Z11" s="187"/>
      <c r="AA11" s="188" t="s">
        <v>18</v>
      </c>
      <c r="AB11" s="188" t="s">
        <v>68</v>
      </c>
      <c r="AC11" s="188" t="s">
        <v>68</v>
      </c>
      <c r="AD11" s="188" t="s">
        <v>68</v>
      </c>
      <c r="AE11" s="188" t="s">
        <v>68</v>
      </c>
      <c r="AF11" s="187"/>
      <c r="AG11" s="187"/>
      <c r="AH11" s="188" t="s">
        <v>68</v>
      </c>
      <c r="AI11" s="188" t="s">
        <v>68</v>
      </c>
      <c r="AJ11" s="189"/>
      <c r="AK11" s="190"/>
      <c r="AL11" s="191"/>
    </row>
    <row r="12" spans="1:38">
      <c r="A12" s="175" t="s">
        <v>0</v>
      </c>
      <c r="B12" s="192" t="s">
        <v>1</v>
      </c>
      <c r="C12" s="193" t="s">
        <v>339</v>
      </c>
      <c r="D12" s="178" t="s">
        <v>3</v>
      </c>
      <c r="E12" s="179">
        <v>1</v>
      </c>
      <c r="F12" s="179">
        <v>2</v>
      </c>
      <c r="G12" s="179">
        <v>3</v>
      </c>
      <c r="H12" s="179">
        <v>4</v>
      </c>
      <c r="I12" s="179">
        <v>5</v>
      </c>
      <c r="J12" s="179">
        <v>6</v>
      </c>
      <c r="K12" s="179">
        <v>7</v>
      </c>
      <c r="L12" s="179">
        <v>8</v>
      </c>
      <c r="M12" s="179">
        <v>9</v>
      </c>
      <c r="N12" s="179">
        <v>10</v>
      </c>
      <c r="O12" s="179">
        <v>11</v>
      </c>
      <c r="P12" s="179">
        <v>12</v>
      </c>
      <c r="Q12" s="179">
        <v>13</v>
      </c>
      <c r="R12" s="179">
        <v>14</v>
      </c>
      <c r="S12" s="179">
        <v>15</v>
      </c>
      <c r="T12" s="179">
        <v>16</v>
      </c>
      <c r="U12" s="179">
        <v>17</v>
      </c>
      <c r="V12" s="179">
        <v>18</v>
      </c>
      <c r="W12" s="179">
        <v>19</v>
      </c>
      <c r="X12" s="179">
        <v>20</v>
      </c>
      <c r="Y12" s="179">
        <v>21</v>
      </c>
      <c r="Z12" s="179">
        <v>22</v>
      </c>
      <c r="AA12" s="179">
        <v>23</v>
      </c>
      <c r="AB12" s="179">
        <v>24</v>
      </c>
      <c r="AC12" s="179">
        <v>25</v>
      </c>
      <c r="AD12" s="179">
        <v>26</v>
      </c>
      <c r="AE12" s="179">
        <v>27</v>
      </c>
      <c r="AF12" s="179">
        <v>28</v>
      </c>
      <c r="AG12" s="179">
        <v>29</v>
      </c>
      <c r="AH12" s="179">
        <v>30</v>
      </c>
      <c r="AI12" s="179">
        <v>31</v>
      </c>
      <c r="AJ12" s="180"/>
      <c r="AK12" s="181"/>
      <c r="AL12" s="182"/>
    </row>
    <row r="13" spans="1:38">
      <c r="A13" s="175"/>
      <c r="B13" s="192"/>
      <c r="C13" s="194" t="s">
        <v>354</v>
      </c>
      <c r="D13" s="178"/>
      <c r="E13" s="179" t="s">
        <v>9</v>
      </c>
      <c r="F13" s="179" t="s">
        <v>10</v>
      </c>
      <c r="G13" s="179" t="s">
        <v>11</v>
      </c>
      <c r="H13" s="179" t="s">
        <v>12</v>
      </c>
      <c r="I13" s="179" t="s">
        <v>13</v>
      </c>
      <c r="J13" s="179" t="s">
        <v>14</v>
      </c>
      <c r="K13" s="179" t="s">
        <v>15</v>
      </c>
      <c r="L13" s="179" t="s">
        <v>9</v>
      </c>
      <c r="M13" s="179" t="s">
        <v>10</v>
      </c>
      <c r="N13" s="179" t="s">
        <v>11</v>
      </c>
      <c r="O13" s="179" t="s">
        <v>12</v>
      </c>
      <c r="P13" s="179" t="s">
        <v>13</v>
      </c>
      <c r="Q13" s="179" t="s">
        <v>14</v>
      </c>
      <c r="R13" s="179" t="s">
        <v>15</v>
      </c>
      <c r="S13" s="179" t="s">
        <v>9</v>
      </c>
      <c r="T13" s="179" t="s">
        <v>10</v>
      </c>
      <c r="U13" s="179" t="s">
        <v>11</v>
      </c>
      <c r="V13" s="179" t="s">
        <v>12</v>
      </c>
      <c r="W13" s="179" t="s">
        <v>13</v>
      </c>
      <c r="X13" s="179" t="s">
        <v>14</v>
      </c>
      <c r="Y13" s="179" t="s">
        <v>15</v>
      </c>
      <c r="Z13" s="179" t="s">
        <v>9</v>
      </c>
      <c r="AA13" s="179" t="s">
        <v>10</v>
      </c>
      <c r="AB13" s="179" t="s">
        <v>11</v>
      </c>
      <c r="AC13" s="179" t="s">
        <v>12</v>
      </c>
      <c r="AD13" s="179" t="s">
        <v>13</v>
      </c>
      <c r="AE13" s="179" t="s">
        <v>14</v>
      </c>
      <c r="AF13" s="179" t="s">
        <v>15</v>
      </c>
      <c r="AG13" s="179" t="s">
        <v>9</v>
      </c>
      <c r="AH13" s="179" t="s">
        <v>10</v>
      </c>
      <c r="AI13" s="179" t="s">
        <v>11</v>
      </c>
      <c r="AJ13" s="180"/>
      <c r="AK13" s="181"/>
      <c r="AL13" s="182"/>
    </row>
    <row r="14" spans="1:38">
      <c r="A14" s="209" t="s">
        <v>355</v>
      </c>
      <c r="B14" s="210" t="s">
        <v>356</v>
      </c>
      <c r="C14" s="211" t="s">
        <v>354</v>
      </c>
      <c r="D14" s="198" t="s">
        <v>33</v>
      </c>
      <c r="E14" s="187"/>
      <c r="F14" s="188" t="s">
        <v>16</v>
      </c>
      <c r="G14" s="188" t="s">
        <v>16</v>
      </c>
      <c r="H14" s="188" t="s">
        <v>16</v>
      </c>
      <c r="I14" s="188" t="s">
        <v>16</v>
      </c>
      <c r="J14" s="188" t="s">
        <v>16</v>
      </c>
      <c r="K14" s="201" t="s">
        <v>16</v>
      </c>
      <c r="L14" s="187"/>
      <c r="M14" s="188" t="s">
        <v>16</v>
      </c>
      <c r="N14" s="188" t="s">
        <v>16</v>
      </c>
      <c r="O14" s="188" t="s">
        <v>16</v>
      </c>
      <c r="P14" s="201" t="s">
        <v>16</v>
      </c>
      <c r="Q14" s="201" t="s">
        <v>16</v>
      </c>
      <c r="R14" s="187"/>
      <c r="S14" s="201" t="s">
        <v>16</v>
      </c>
      <c r="T14" s="188" t="s">
        <v>16</v>
      </c>
      <c r="U14" s="188" t="s">
        <v>16</v>
      </c>
      <c r="V14" s="188" t="s">
        <v>16</v>
      </c>
      <c r="W14" s="188" t="s">
        <v>16</v>
      </c>
      <c r="X14" s="188" t="s">
        <v>16</v>
      </c>
      <c r="Y14" s="187"/>
      <c r="Z14" s="187"/>
      <c r="AA14" s="188" t="s">
        <v>16</v>
      </c>
      <c r="AB14" s="188" t="s">
        <v>16</v>
      </c>
      <c r="AC14" s="188" t="s">
        <v>16</v>
      </c>
      <c r="AD14" s="188" t="s">
        <v>16</v>
      </c>
      <c r="AE14" s="188" t="s">
        <v>16</v>
      </c>
      <c r="AF14" s="187"/>
      <c r="AG14" s="201" t="s">
        <v>16</v>
      </c>
      <c r="AH14" s="188" t="s">
        <v>16</v>
      </c>
      <c r="AI14" s="188" t="s">
        <v>16</v>
      </c>
      <c r="AJ14" s="189"/>
      <c r="AK14" s="190"/>
      <c r="AL14" s="191"/>
    </row>
    <row r="15" spans="1:38">
      <c r="A15" s="195" t="s">
        <v>357</v>
      </c>
      <c r="B15" s="196" t="s">
        <v>358</v>
      </c>
      <c r="C15" s="211" t="s">
        <v>354</v>
      </c>
      <c r="D15" s="198" t="s">
        <v>33</v>
      </c>
      <c r="E15" s="201" t="s">
        <v>16</v>
      </c>
      <c r="F15" s="188" t="s">
        <v>16</v>
      </c>
      <c r="G15" s="188" t="s">
        <v>16</v>
      </c>
      <c r="H15" s="188" t="s">
        <v>16</v>
      </c>
      <c r="I15" s="188" t="s">
        <v>16</v>
      </c>
      <c r="J15" s="188" t="s">
        <v>16</v>
      </c>
      <c r="K15" s="187"/>
      <c r="L15" s="187"/>
      <c r="M15" s="188" t="s">
        <v>16</v>
      </c>
      <c r="N15" s="188" t="s">
        <v>16</v>
      </c>
      <c r="O15" s="188" t="s">
        <v>16</v>
      </c>
      <c r="P15" s="201" t="s">
        <v>16</v>
      </c>
      <c r="Q15" s="201" t="s">
        <v>16</v>
      </c>
      <c r="R15" s="201" t="s">
        <v>16</v>
      </c>
      <c r="S15" s="187"/>
      <c r="T15" s="188" t="s">
        <v>16</v>
      </c>
      <c r="U15" s="188" t="s">
        <v>16</v>
      </c>
      <c r="V15" s="188" t="s">
        <v>16</v>
      </c>
      <c r="W15" s="188" t="s">
        <v>16</v>
      </c>
      <c r="X15" s="188" t="s">
        <v>16</v>
      </c>
      <c r="Y15" s="201" t="s">
        <v>18</v>
      </c>
      <c r="Z15" s="187"/>
      <c r="AA15" s="188" t="s">
        <v>16</v>
      </c>
      <c r="AB15" s="188" t="s">
        <v>16</v>
      </c>
      <c r="AC15" s="188" t="s">
        <v>16</v>
      </c>
      <c r="AD15" s="188" t="s">
        <v>16</v>
      </c>
      <c r="AE15" s="188" t="s">
        <v>16</v>
      </c>
      <c r="AF15" s="187"/>
      <c r="AG15" s="187"/>
      <c r="AH15" s="188" t="s">
        <v>16</v>
      </c>
      <c r="AI15" s="188" t="s">
        <v>16</v>
      </c>
      <c r="AJ15" s="189"/>
      <c r="AK15" s="190"/>
      <c r="AL15" s="191"/>
    </row>
    <row r="16" spans="1:38">
      <c r="A16" s="175" t="s">
        <v>0</v>
      </c>
      <c r="B16" s="192" t="s">
        <v>1</v>
      </c>
      <c r="C16" s="193" t="s">
        <v>339</v>
      </c>
      <c r="D16" s="178" t="s">
        <v>3</v>
      </c>
      <c r="E16" s="179">
        <v>1</v>
      </c>
      <c r="F16" s="179">
        <v>2</v>
      </c>
      <c r="G16" s="179">
        <v>3</v>
      </c>
      <c r="H16" s="179">
        <v>4</v>
      </c>
      <c r="I16" s="179">
        <v>5</v>
      </c>
      <c r="J16" s="179">
        <v>6</v>
      </c>
      <c r="K16" s="179">
        <v>7</v>
      </c>
      <c r="L16" s="179">
        <v>8</v>
      </c>
      <c r="M16" s="179">
        <v>9</v>
      </c>
      <c r="N16" s="179">
        <v>10</v>
      </c>
      <c r="O16" s="179">
        <v>11</v>
      </c>
      <c r="P16" s="179">
        <v>12</v>
      </c>
      <c r="Q16" s="179">
        <v>13</v>
      </c>
      <c r="R16" s="179">
        <v>14</v>
      </c>
      <c r="S16" s="179">
        <v>15</v>
      </c>
      <c r="T16" s="179">
        <v>16</v>
      </c>
      <c r="U16" s="179">
        <v>17</v>
      </c>
      <c r="V16" s="179">
        <v>18</v>
      </c>
      <c r="W16" s="179">
        <v>19</v>
      </c>
      <c r="X16" s="179">
        <v>20</v>
      </c>
      <c r="Y16" s="179">
        <v>21</v>
      </c>
      <c r="Z16" s="179">
        <v>22</v>
      </c>
      <c r="AA16" s="179">
        <v>23</v>
      </c>
      <c r="AB16" s="179">
        <v>24</v>
      </c>
      <c r="AC16" s="179">
        <v>25</v>
      </c>
      <c r="AD16" s="179">
        <v>26</v>
      </c>
      <c r="AE16" s="179">
        <v>27</v>
      </c>
      <c r="AF16" s="179">
        <v>28</v>
      </c>
      <c r="AG16" s="179">
        <v>29</v>
      </c>
      <c r="AH16" s="179">
        <v>30</v>
      </c>
      <c r="AI16" s="179">
        <v>31</v>
      </c>
      <c r="AJ16" s="180"/>
      <c r="AK16" s="181"/>
      <c r="AL16" s="182"/>
    </row>
    <row r="17" spans="1:38">
      <c r="A17" s="175"/>
      <c r="B17" s="192"/>
      <c r="C17" s="194" t="s">
        <v>354</v>
      </c>
      <c r="D17" s="178"/>
      <c r="E17" s="179" t="s">
        <v>9</v>
      </c>
      <c r="F17" s="179" t="s">
        <v>10</v>
      </c>
      <c r="G17" s="179" t="s">
        <v>11</v>
      </c>
      <c r="H17" s="179" t="s">
        <v>12</v>
      </c>
      <c r="I17" s="179" t="s">
        <v>13</v>
      </c>
      <c r="J17" s="179" t="s">
        <v>14</v>
      </c>
      <c r="K17" s="179" t="s">
        <v>15</v>
      </c>
      <c r="L17" s="179" t="s">
        <v>9</v>
      </c>
      <c r="M17" s="179" t="s">
        <v>10</v>
      </c>
      <c r="N17" s="179" t="s">
        <v>11</v>
      </c>
      <c r="O17" s="179" t="s">
        <v>12</v>
      </c>
      <c r="P17" s="179" t="s">
        <v>13</v>
      </c>
      <c r="Q17" s="179" t="s">
        <v>14</v>
      </c>
      <c r="R17" s="179" t="s">
        <v>15</v>
      </c>
      <c r="S17" s="179" t="s">
        <v>9</v>
      </c>
      <c r="T17" s="179" t="s">
        <v>10</v>
      </c>
      <c r="U17" s="179" t="s">
        <v>11</v>
      </c>
      <c r="V17" s="179" t="s">
        <v>12</v>
      </c>
      <c r="W17" s="179" t="s">
        <v>13</v>
      </c>
      <c r="X17" s="179" t="s">
        <v>14</v>
      </c>
      <c r="Y17" s="179" t="s">
        <v>15</v>
      </c>
      <c r="Z17" s="179" t="s">
        <v>9</v>
      </c>
      <c r="AA17" s="179" t="s">
        <v>10</v>
      </c>
      <c r="AB17" s="179" t="s">
        <v>11</v>
      </c>
      <c r="AC17" s="179" t="s">
        <v>12</v>
      </c>
      <c r="AD17" s="179" t="s">
        <v>13</v>
      </c>
      <c r="AE17" s="179" t="s">
        <v>14</v>
      </c>
      <c r="AF17" s="179" t="s">
        <v>15</v>
      </c>
      <c r="AG17" s="179" t="s">
        <v>9</v>
      </c>
      <c r="AH17" s="179" t="s">
        <v>10</v>
      </c>
      <c r="AI17" s="179" t="s">
        <v>11</v>
      </c>
      <c r="AJ17" s="180"/>
      <c r="AK17" s="181"/>
      <c r="AL17" s="182"/>
    </row>
    <row r="18" spans="1:38">
      <c r="A18" s="212" t="s">
        <v>359</v>
      </c>
      <c r="B18" s="196" t="s">
        <v>360</v>
      </c>
      <c r="C18" s="213" t="s">
        <v>354</v>
      </c>
      <c r="D18" s="198" t="s">
        <v>361</v>
      </c>
      <c r="E18" s="201" t="s">
        <v>17</v>
      </c>
      <c r="F18" s="188" t="s">
        <v>17</v>
      </c>
      <c r="G18" s="188" t="s">
        <v>17</v>
      </c>
      <c r="H18" s="188" t="s">
        <v>17</v>
      </c>
      <c r="I18" s="188" t="s">
        <v>17</v>
      </c>
      <c r="J18" s="188" t="s">
        <v>17</v>
      </c>
      <c r="K18" s="201" t="s">
        <v>17</v>
      </c>
      <c r="L18" s="187"/>
      <c r="M18" s="188" t="s">
        <v>17</v>
      </c>
      <c r="N18" s="188" t="s">
        <v>17</v>
      </c>
      <c r="O18" s="188" t="s">
        <v>17</v>
      </c>
      <c r="P18" s="201" t="s">
        <v>18</v>
      </c>
      <c r="Q18" s="201"/>
      <c r="R18" s="187"/>
      <c r="S18" s="201" t="s">
        <v>18</v>
      </c>
      <c r="T18" s="188"/>
      <c r="U18" s="188"/>
      <c r="V18" s="188" t="s">
        <v>17</v>
      </c>
      <c r="W18" s="188" t="s">
        <v>27</v>
      </c>
      <c r="X18" s="188" t="s">
        <v>27</v>
      </c>
      <c r="Y18" s="187" t="s">
        <v>27</v>
      </c>
      <c r="Z18" s="187" t="s">
        <v>27</v>
      </c>
      <c r="AA18" s="188" t="s">
        <v>27</v>
      </c>
      <c r="AB18" s="188" t="s">
        <v>27</v>
      </c>
      <c r="AC18" s="188" t="s">
        <v>27</v>
      </c>
      <c r="AD18" s="188"/>
      <c r="AE18" s="188" t="s">
        <v>17</v>
      </c>
      <c r="AF18" s="187"/>
      <c r="AG18" s="187" t="s">
        <v>18</v>
      </c>
      <c r="AH18" s="188" t="s">
        <v>17</v>
      </c>
      <c r="AI18" s="188" t="s">
        <v>17</v>
      </c>
      <c r="AJ18" s="189"/>
      <c r="AK18" s="190"/>
      <c r="AL18" s="191"/>
    </row>
    <row r="19" spans="1:38">
      <c r="A19" s="212" t="s">
        <v>362</v>
      </c>
      <c r="B19" s="196" t="s">
        <v>363</v>
      </c>
      <c r="C19" s="213" t="s">
        <v>354</v>
      </c>
      <c r="D19" s="198" t="s">
        <v>361</v>
      </c>
      <c r="E19" s="187"/>
      <c r="F19" s="188" t="s">
        <v>17</v>
      </c>
      <c r="G19" s="188" t="s">
        <v>17</v>
      </c>
      <c r="H19" s="188" t="s">
        <v>17</v>
      </c>
      <c r="I19" s="188" t="s">
        <v>17</v>
      </c>
      <c r="J19" s="188" t="s">
        <v>17</v>
      </c>
      <c r="K19" s="187"/>
      <c r="L19" s="201" t="s">
        <v>18</v>
      </c>
      <c r="M19" s="188" t="s">
        <v>17</v>
      </c>
      <c r="N19" s="188" t="s">
        <v>17</v>
      </c>
      <c r="O19" s="188" t="s">
        <v>17</v>
      </c>
      <c r="P19" s="201" t="s">
        <v>17</v>
      </c>
      <c r="Q19" s="201" t="s">
        <v>17</v>
      </c>
      <c r="R19" s="187"/>
      <c r="S19" s="187"/>
      <c r="T19" s="188" t="s">
        <v>17</v>
      </c>
      <c r="U19" s="188" t="s">
        <v>17</v>
      </c>
      <c r="V19" s="188" t="s">
        <v>17</v>
      </c>
      <c r="W19" s="188" t="s">
        <v>17</v>
      </c>
      <c r="X19" s="188" t="s">
        <v>17</v>
      </c>
      <c r="Y19" s="187"/>
      <c r="Z19" s="187"/>
      <c r="AA19" s="188" t="s">
        <v>17</v>
      </c>
      <c r="AB19" s="188" t="s">
        <v>17</v>
      </c>
      <c r="AC19" s="188" t="s">
        <v>17</v>
      </c>
      <c r="AD19" s="188" t="s">
        <v>17</v>
      </c>
      <c r="AE19" s="188" t="s">
        <v>17</v>
      </c>
      <c r="AF19" s="187"/>
      <c r="AG19" s="201" t="s">
        <v>17</v>
      </c>
      <c r="AH19" s="188" t="s">
        <v>17</v>
      </c>
      <c r="AI19" s="188" t="s">
        <v>17</v>
      </c>
      <c r="AJ19" s="189"/>
      <c r="AK19" s="190"/>
      <c r="AL19" s="191"/>
    </row>
    <row r="20" spans="1:38">
      <c r="A20" s="175" t="s">
        <v>0</v>
      </c>
      <c r="B20" s="192" t="s">
        <v>1</v>
      </c>
      <c r="C20" s="193" t="s">
        <v>339</v>
      </c>
      <c r="D20" s="178" t="s">
        <v>3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79">
        <v>11</v>
      </c>
      <c r="P20" s="179">
        <v>12</v>
      </c>
      <c r="Q20" s="179">
        <v>13</v>
      </c>
      <c r="R20" s="179">
        <v>14</v>
      </c>
      <c r="S20" s="179">
        <v>15</v>
      </c>
      <c r="T20" s="179">
        <v>16</v>
      </c>
      <c r="U20" s="179">
        <v>17</v>
      </c>
      <c r="V20" s="179">
        <v>18</v>
      </c>
      <c r="W20" s="179">
        <v>19</v>
      </c>
      <c r="X20" s="179">
        <v>20</v>
      </c>
      <c r="Y20" s="179">
        <v>21</v>
      </c>
      <c r="Z20" s="179">
        <v>22</v>
      </c>
      <c r="AA20" s="179">
        <v>23</v>
      </c>
      <c r="AB20" s="179">
        <v>24</v>
      </c>
      <c r="AC20" s="179">
        <v>25</v>
      </c>
      <c r="AD20" s="179">
        <v>26</v>
      </c>
      <c r="AE20" s="179">
        <v>27</v>
      </c>
      <c r="AF20" s="179">
        <v>28</v>
      </c>
      <c r="AG20" s="179">
        <v>29</v>
      </c>
      <c r="AH20" s="179">
        <v>30</v>
      </c>
      <c r="AI20" s="179">
        <v>31</v>
      </c>
      <c r="AJ20" s="180"/>
      <c r="AK20" s="181"/>
      <c r="AL20" s="182"/>
    </row>
    <row r="21" spans="1:38">
      <c r="A21" s="175"/>
      <c r="B21" s="192"/>
      <c r="C21" s="194" t="s">
        <v>354</v>
      </c>
      <c r="D21" s="178"/>
      <c r="E21" s="179" t="s">
        <v>9</v>
      </c>
      <c r="F21" s="179" t="s">
        <v>10</v>
      </c>
      <c r="G21" s="179" t="s">
        <v>11</v>
      </c>
      <c r="H21" s="179" t="s">
        <v>12</v>
      </c>
      <c r="I21" s="179" t="s">
        <v>13</v>
      </c>
      <c r="J21" s="179" t="s">
        <v>14</v>
      </c>
      <c r="K21" s="179" t="s">
        <v>15</v>
      </c>
      <c r="L21" s="179" t="s">
        <v>9</v>
      </c>
      <c r="M21" s="179" t="s">
        <v>10</v>
      </c>
      <c r="N21" s="179" t="s">
        <v>11</v>
      </c>
      <c r="O21" s="179" t="s">
        <v>12</v>
      </c>
      <c r="P21" s="179" t="s">
        <v>13</v>
      </c>
      <c r="Q21" s="179" t="s">
        <v>14</v>
      </c>
      <c r="R21" s="179" t="s">
        <v>15</v>
      </c>
      <c r="S21" s="179" t="s">
        <v>9</v>
      </c>
      <c r="T21" s="179" t="s">
        <v>10</v>
      </c>
      <c r="U21" s="179" t="s">
        <v>11</v>
      </c>
      <c r="V21" s="179" t="s">
        <v>12</v>
      </c>
      <c r="W21" s="179" t="s">
        <v>13</v>
      </c>
      <c r="X21" s="179" t="s">
        <v>14</v>
      </c>
      <c r="Y21" s="179" t="s">
        <v>15</v>
      </c>
      <c r="Z21" s="179" t="s">
        <v>9</v>
      </c>
      <c r="AA21" s="179" t="s">
        <v>10</v>
      </c>
      <c r="AB21" s="179" t="s">
        <v>11</v>
      </c>
      <c r="AC21" s="179" t="s">
        <v>12</v>
      </c>
      <c r="AD21" s="179" t="s">
        <v>13</v>
      </c>
      <c r="AE21" s="179" t="s">
        <v>14</v>
      </c>
      <c r="AF21" s="179" t="s">
        <v>15</v>
      </c>
      <c r="AG21" s="179" t="s">
        <v>9</v>
      </c>
      <c r="AH21" s="179" t="s">
        <v>10</v>
      </c>
      <c r="AI21" s="179" t="s">
        <v>11</v>
      </c>
      <c r="AJ21" s="180"/>
      <c r="AK21" s="181"/>
      <c r="AL21" s="182"/>
    </row>
    <row r="22" spans="1:38">
      <c r="A22" s="195" t="s">
        <v>364</v>
      </c>
      <c r="B22" s="196" t="s">
        <v>365</v>
      </c>
      <c r="C22" s="213" t="s">
        <v>354</v>
      </c>
      <c r="D22" s="198" t="s">
        <v>51</v>
      </c>
      <c r="E22" s="187"/>
      <c r="F22" s="188"/>
      <c r="G22" s="188" t="s">
        <v>23</v>
      </c>
      <c r="H22" s="188"/>
      <c r="I22" s="188" t="s">
        <v>23</v>
      </c>
      <c r="J22" s="188"/>
      <c r="K22" s="187"/>
      <c r="L22" s="201" t="s">
        <v>18</v>
      </c>
      <c r="M22" s="188"/>
      <c r="N22" s="188"/>
      <c r="O22" s="202" t="s">
        <v>366</v>
      </c>
      <c r="P22" s="187"/>
      <c r="Q22" s="201" t="s">
        <v>23</v>
      </c>
      <c r="R22" s="187"/>
      <c r="S22" s="187" t="s">
        <v>23</v>
      </c>
      <c r="T22" s="202" t="s">
        <v>17</v>
      </c>
      <c r="U22" s="188" t="s">
        <v>23</v>
      </c>
      <c r="V22" s="188"/>
      <c r="W22" s="188"/>
      <c r="X22" s="188" t="s">
        <v>23</v>
      </c>
      <c r="Y22" s="187"/>
      <c r="Z22" s="187"/>
      <c r="AA22" s="188" t="s">
        <v>23</v>
      </c>
      <c r="AB22" s="188"/>
      <c r="AC22" s="188"/>
      <c r="AD22" s="188" t="s">
        <v>23</v>
      </c>
      <c r="AE22" s="188"/>
      <c r="AF22" s="187"/>
      <c r="AG22" s="187" t="s">
        <v>23</v>
      </c>
      <c r="AH22" s="188"/>
      <c r="AI22" s="188"/>
      <c r="AJ22" s="189"/>
      <c r="AK22" s="190"/>
      <c r="AL22" s="191"/>
    </row>
    <row r="23" spans="1:38">
      <c r="A23" s="195" t="s">
        <v>367</v>
      </c>
      <c r="B23" s="196" t="s">
        <v>368</v>
      </c>
      <c r="C23" s="213" t="s">
        <v>354</v>
      </c>
      <c r="D23" s="198" t="s">
        <v>51</v>
      </c>
      <c r="E23" s="201" t="s">
        <v>18</v>
      </c>
      <c r="F23" s="188"/>
      <c r="G23" s="188" t="s">
        <v>23</v>
      </c>
      <c r="H23" s="188"/>
      <c r="I23" s="188" t="s">
        <v>23</v>
      </c>
      <c r="J23" s="188"/>
      <c r="K23" s="187"/>
      <c r="L23" s="187" t="s">
        <v>23</v>
      </c>
      <c r="M23" s="188" t="s">
        <v>23</v>
      </c>
      <c r="N23" s="188"/>
      <c r="O23" s="188"/>
      <c r="P23" s="187"/>
      <c r="Q23" s="187"/>
      <c r="R23" s="187" t="s">
        <v>23</v>
      </c>
      <c r="S23" s="201"/>
      <c r="T23" s="188"/>
      <c r="U23" s="188" t="s">
        <v>23</v>
      </c>
      <c r="V23" s="188"/>
      <c r="W23" s="188" t="s">
        <v>23</v>
      </c>
      <c r="X23" s="188" t="s">
        <v>23</v>
      </c>
      <c r="Y23" s="187"/>
      <c r="Z23" s="201" t="s">
        <v>23</v>
      </c>
      <c r="AA23" s="188"/>
      <c r="AB23" s="188" t="s">
        <v>23</v>
      </c>
      <c r="AC23" s="188"/>
      <c r="AD23" s="188" t="s">
        <v>23</v>
      </c>
      <c r="AE23" s="188"/>
      <c r="AF23" s="201" t="s">
        <v>18</v>
      </c>
      <c r="AG23" s="187" t="s">
        <v>23</v>
      </c>
      <c r="AH23" s="202" t="s">
        <v>23</v>
      </c>
      <c r="AI23" s="188"/>
      <c r="AJ23" s="189"/>
      <c r="AK23" s="190"/>
      <c r="AL23" s="191"/>
    </row>
    <row r="24" spans="1:38">
      <c r="A24" s="195" t="s">
        <v>369</v>
      </c>
      <c r="B24" s="196" t="s">
        <v>370</v>
      </c>
      <c r="C24" s="213" t="s">
        <v>354</v>
      </c>
      <c r="D24" s="198" t="s">
        <v>51</v>
      </c>
      <c r="E24" s="187"/>
      <c r="F24" s="188" t="s">
        <v>23</v>
      </c>
      <c r="G24" s="188"/>
      <c r="H24" s="188" t="s">
        <v>23</v>
      </c>
      <c r="I24" s="188"/>
      <c r="J24" s="188" t="s">
        <v>23</v>
      </c>
      <c r="K24" s="187"/>
      <c r="L24" s="201" t="s">
        <v>18</v>
      </c>
      <c r="M24" s="188"/>
      <c r="N24" s="188" t="s">
        <v>23</v>
      </c>
      <c r="O24" s="202" t="s">
        <v>23</v>
      </c>
      <c r="P24" s="187"/>
      <c r="Q24" s="201" t="s">
        <v>23</v>
      </c>
      <c r="R24" s="187" t="s">
        <v>23</v>
      </c>
      <c r="S24" s="187"/>
      <c r="T24" s="188" t="s">
        <v>23</v>
      </c>
      <c r="U24" s="188"/>
      <c r="V24" s="188"/>
      <c r="W24" s="188"/>
      <c r="X24" s="188"/>
      <c r="Y24" s="187" t="s">
        <v>23</v>
      </c>
      <c r="Z24" s="187"/>
      <c r="AA24" s="188"/>
      <c r="AB24" s="188"/>
      <c r="AC24" s="188" t="s">
        <v>23</v>
      </c>
      <c r="AD24" s="188"/>
      <c r="AE24" s="202" t="s">
        <v>23</v>
      </c>
      <c r="AF24" s="187"/>
      <c r="AG24" s="187"/>
      <c r="AH24" s="188" t="s">
        <v>23</v>
      </c>
      <c r="AI24" s="188"/>
      <c r="AJ24" s="189"/>
      <c r="AK24" s="190"/>
      <c r="AL24" s="191"/>
    </row>
    <row r="25" spans="1:38">
      <c r="A25" s="195" t="s">
        <v>371</v>
      </c>
      <c r="B25" s="196" t="s">
        <v>372</v>
      </c>
      <c r="C25" s="213" t="s">
        <v>354</v>
      </c>
      <c r="D25" s="198" t="s">
        <v>51</v>
      </c>
      <c r="E25" s="187" t="s">
        <v>23</v>
      </c>
      <c r="F25" s="188" t="s">
        <v>23</v>
      </c>
      <c r="G25" s="188"/>
      <c r="H25" s="188"/>
      <c r="I25" s="188"/>
      <c r="J25" s="188" t="s">
        <v>23</v>
      </c>
      <c r="K25" s="187" t="s">
        <v>23</v>
      </c>
      <c r="L25" s="187"/>
      <c r="M25" s="188" t="s">
        <v>23</v>
      </c>
      <c r="N25" s="188"/>
      <c r="O25" s="188"/>
      <c r="P25" s="187" t="s">
        <v>23</v>
      </c>
      <c r="Q25" s="187"/>
      <c r="R25" s="187"/>
      <c r="S25" s="187" t="s">
        <v>23</v>
      </c>
      <c r="T25" s="188" t="s">
        <v>23</v>
      </c>
      <c r="U25" s="188" t="s">
        <v>17</v>
      </c>
      <c r="V25" s="188" t="s">
        <v>23</v>
      </c>
      <c r="W25" s="188"/>
      <c r="X25" s="188" t="s">
        <v>17</v>
      </c>
      <c r="Y25" s="187" t="s">
        <v>18</v>
      </c>
      <c r="Z25" s="187" t="s">
        <v>18</v>
      </c>
      <c r="AA25" s="188" t="s">
        <v>23</v>
      </c>
      <c r="AB25" s="188"/>
      <c r="AC25" s="188"/>
      <c r="AD25" s="188"/>
      <c r="AE25" s="188"/>
      <c r="AF25" s="187" t="s">
        <v>18</v>
      </c>
      <c r="AG25" s="187"/>
      <c r="AH25" s="188"/>
      <c r="AI25" s="188"/>
      <c r="AJ25" s="189"/>
      <c r="AK25" s="190"/>
      <c r="AL25" s="191"/>
    </row>
    <row r="26" spans="1:38">
      <c r="A26" s="196" t="s">
        <v>373</v>
      </c>
      <c r="B26" s="196" t="s">
        <v>374</v>
      </c>
      <c r="C26" s="213" t="s">
        <v>354</v>
      </c>
      <c r="D26" s="198" t="s">
        <v>51</v>
      </c>
      <c r="E26" s="187"/>
      <c r="F26" s="214" t="s">
        <v>34</v>
      </c>
      <c r="G26" s="215"/>
      <c r="H26" s="215"/>
      <c r="I26" s="215"/>
      <c r="J26" s="215"/>
      <c r="K26" s="215"/>
      <c r="L26" s="215"/>
      <c r="M26" s="215"/>
      <c r="N26" s="215"/>
      <c r="O26" s="215"/>
      <c r="P26" s="215"/>
      <c r="Q26" s="215"/>
      <c r="R26" s="215"/>
      <c r="S26" s="215"/>
      <c r="T26" s="215"/>
      <c r="U26" s="215"/>
      <c r="V26" s="215"/>
      <c r="W26" s="215"/>
      <c r="X26" s="216"/>
      <c r="Y26" s="187"/>
      <c r="Z26" s="187" t="s">
        <v>23</v>
      </c>
      <c r="AA26" s="188"/>
      <c r="AB26" s="202" t="s">
        <v>70</v>
      </c>
      <c r="AC26" s="202" t="s">
        <v>17</v>
      </c>
      <c r="AD26" s="188" t="s">
        <v>23</v>
      </c>
      <c r="AE26" s="188" t="s">
        <v>23</v>
      </c>
      <c r="AF26" s="187"/>
      <c r="AG26" s="187"/>
      <c r="AH26" s="188"/>
      <c r="AI26" s="188" t="s">
        <v>23</v>
      </c>
      <c r="AJ26" s="189"/>
      <c r="AK26" s="190"/>
      <c r="AL26" s="191"/>
    </row>
    <row r="27" spans="1:38">
      <c r="A27" s="196" t="s">
        <v>375</v>
      </c>
      <c r="B27" s="196" t="s">
        <v>376</v>
      </c>
      <c r="C27" s="213" t="s">
        <v>354</v>
      </c>
      <c r="D27" s="198" t="s">
        <v>51</v>
      </c>
      <c r="E27" s="201" t="s">
        <v>23</v>
      </c>
      <c r="F27" s="188"/>
      <c r="G27" s="188"/>
      <c r="H27" s="188" t="s">
        <v>23</v>
      </c>
      <c r="I27" s="188"/>
      <c r="J27" s="188"/>
      <c r="K27" s="187" t="s">
        <v>23</v>
      </c>
      <c r="L27" s="187"/>
      <c r="M27" s="188"/>
      <c r="N27" s="188" t="s">
        <v>23</v>
      </c>
      <c r="O27" s="188"/>
      <c r="P27" s="187" t="s">
        <v>23</v>
      </c>
      <c r="Q27" s="187"/>
      <c r="R27" s="201" t="s">
        <v>18</v>
      </c>
      <c r="S27" s="187"/>
      <c r="T27" s="188"/>
      <c r="U27" s="188"/>
      <c r="V27" s="188" t="s">
        <v>23</v>
      </c>
      <c r="W27" s="188" t="s">
        <v>23</v>
      </c>
      <c r="X27" s="188"/>
      <c r="Y27" s="187" t="s">
        <v>23</v>
      </c>
      <c r="Z27" s="201" t="s">
        <v>23</v>
      </c>
      <c r="AA27" s="202" t="s">
        <v>17</v>
      </c>
      <c r="AB27" s="188" t="s">
        <v>16</v>
      </c>
      <c r="AC27" s="188" t="s">
        <v>23</v>
      </c>
      <c r="AD27" s="188"/>
      <c r="AE27" s="188"/>
      <c r="AF27" s="187" t="s">
        <v>23</v>
      </c>
      <c r="AG27" s="187"/>
      <c r="AH27" s="188"/>
      <c r="AI27" s="188"/>
      <c r="AJ27" s="189"/>
      <c r="AK27" s="190"/>
      <c r="AL27" s="191"/>
    </row>
    <row r="28" spans="1:38">
      <c r="A28" s="217"/>
      <c r="B28" s="218"/>
      <c r="C28" s="218"/>
      <c r="D28" s="218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20"/>
      <c r="AK28" s="220"/>
      <c r="AL28" s="221"/>
    </row>
    <row r="29" spans="1:38">
      <c r="A29" s="217"/>
      <c r="B29" s="218"/>
      <c r="C29" s="218"/>
      <c r="D29" s="218"/>
      <c r="E29" s="219"/>
      <c r="F29" s="219"/>
      <c r="G29" s="219"/>
      <c r="H29" s="219"/>
      <c r="I29" s="219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3"/>
      <c r="AK29" s="223"/>
      <c r="AL29" s="221"/>
    </row>
    <row r="30" spans="1:38">
      <c r="A30" s="217"/>
      <c r="B30" s="218"/>
      <c r="C30" s="218"/>
      <c r="D30" s="218"/>
      <c r="E30" s="218"/>
      <c r="F30" s="224"/>
      <c r="G30" s="224"/>
      <c r="H30" s="225"/>
      <c r="I30" s="225"/>
      <c r="J30" s="226"/>
      <c r="K30" s="227"/>
      <c r="L30" s="226"/>
      <c r="M30" s="226"/>
      <c r="N30" s="226"/>
      <c r="O30" s="226"/>
      <c r="P30" s="226"/>
      <c r="Q30" s="226"/>
      <c r="R30" s="226"/>
      <c r="S30" s="228"/>
      <c r="T30" s="229"/>
      <c r="U30" s="229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3"/>
      <c r="AK30" s="223"/>
      <c r="AL30" s="221"/>
    </row>
    <row r="31" spans="1:38" ht="15.75">
      <c r="A31" s="230" t="s">
        <v>377</v>
      </c>
      <c r="B31" s="231" t="s">
        <v>16</v>
      </c>
      <c r="C31" s="231" t="s">
        <v>378</v>
      </c>
      <c r="D31" s="232"/>
      <c r="E31" s="232"/>
      <c r="F31" s="232" t="s">
        <v>22</v>
      </c>
      <c r="G31" s="232" t="s">
        <v>379</v>
      </c>
      <c r="H31" s="232"/>
      <c r="I31" s="233"/>
      <c r="J31" s="226"/>
      <c r="K31" s="234"/>
      <c r="L31" s="235"/>
      <c r="M31" s="235"/>
      <c r="N31" s="235"/>
      <c r="O31" s="226"/>
      <c r="P31" s="235"/>
      <c r="Q31" s="235"/>
      <c r="R31" s="235"/>
      <c r="S31" s="235"/>
      <c r="T31" s="236"/>
      <c r="U31" s="236"/>
      <c r="V31" s="237"/>
      <c r="W31" s="237"/>
      <c r="X31" s="237"/>
      <c r="Y31" s="237"/>
      <c r="Z31" s="237"/>
      <c r="AA31" s="228"/>
      <c r="AB31" s="226"/>
      <c r="AC31" s="238"/>
      <c r="AD31" s="238"/>
      <c r="AE31" s="238"/>
      <c r="AF31" s="238"/>
      <c r="AG31" s="238"/>
      <c r="AH31" s="238"/>
      <c r="AI31" s="238"/>
      <c r="AJ31" s="238"/>
      <c r="AK31" s="238"/>
      <c r="AL31" s="221"/>
    </row>
    <row r="32" spans="1:38">
      <c r="A32" s="239"/>
      <c r="B32" s="240" t="s">
        <v>17</v>
      </c>
      <c r="C32" s="240" t="s">
        <v>380</v>
      </c>
      <c r="D32" s="218"/>
      <c r="E32" s="218"/>
      <c r="F32" s="218" t="s">
        <v>23</v>
      </c>
      <c r="G32" s="218" t="s">
        <v>381</v>
      </c>
      <c r="H32" s="218"/>
      <c r="I32" s="241"/>
      <c r="J32" s="228"/>
      <c r="K32" s="242"/>
      <c r="L32" s="242"/>
      <c r="M32" s="242"/>
      <c r="N32" s="242"/>
      <c r="O32" s="242"/>
      <c r="P32" s="242"/>
      <c r="Q32" s="242"/>
      <c r="R32" s="242"/>
      <c r="S32" s="242"/>
      <c r="T32" s="242"/>
      <c r="U32" s="242"/>
      <c r="V32" s="242"/>
      <c r="W32" s="242"/>
      <c r="X32" s="242"/>
      <c r="Y32" s="242"/>
      <c r="Z32" s="242"/>
      <c r="AA32" s="228"/>
      <c r="AB32" s="243"/>
      <c r="AC32" s="243"/>
      <c r="AD32" s="243"/>
      <c r="AE32" s="243"/>
      <c r="AF32" s="243"/>
      <c r="AG32" s="243"/>
      <c r="AH32" s="243"/>
      <c r="AI32" s="243"/>
      <c r="AJ32" s="243"/>
      <c r="AK32" s="243"/>
      <c r="AL32" s="221"/>
    </row>
    <row r="33" spans="1:38">
      <c r="A33" s="244"/>
      <c r="B33" s="240" t="s">
        <v>68</v>
      </c>
      <c r="C33" s="240" t="s">
        <v>382</v>
      </c>
      <c r="D33" s="218"/>
      <c r="E33" s="218"/>
      <c r="F33" s="218"/>
      <c r="G33" s="218"/>
      <c r="H33" s="218"/>
      <c r="I33" s="241"/>
      <c r="J33" s="228"/>
      <c r="K33" s="242"/>
      <c r="L33" s="242"/>
      <c r="M33" s="242"/>
      <c r="N33" s="242"/>
      <c r="O33" s="242"/>
      <c r="P33" s="242"/>
      <c r="Q33" s="242"/>
      <c r="R33" s="242"/>
      <c r="S33" s="242"/>
      <c r="T33" s="242"/>
      <c r="U33" s="242"/>
      <c r="V33" s="242"/>
      <c r="W33" s="242"/>
      <c r="X33" s="242"/>
      <c r="Y33" s="242"/>
      <c r="Z33" s="242"/>
      <c r="AA33" s="227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6"/>
    </row>
    <row r="34" spans="1:38">
      <c r="A34" s="247"/>
      <c r="B34" s="248" t="s">
        <v>18</v>
      </c>
      <c r="C34" s="248" t="s">
        <v>383</v>
      </c>
      <c r="D34" s="248"/>
      <c r="E34" s="248"/>
      <c r="F34" s="248" t="s">
        <v>20</v>
      </c>
      <c r="G34" s="248" t="s">
        <v>384</v>
      </c>
      <c r="H34" s="248"/>
      <c r="I34" s="249"/>
      <c r="J34" s="250"/>
      <c r="K34" s="251"/>
      <c r="L34" s="251"/>
      <c r="M34" s="251"/>
      <c r="N34" s="251"/>
      <c r="O34" s="251"/>
      <c r="P34" s="251"/>
      <c r="Q34" s="251"/>
      <c r="R34" s="251"/>
      <c r="S34" s="251"/>
      <c r="T34" s="251"/>
      <c r="U34" s="251"/>
      <c r="V34" s="251"/>
      <c r="W34" s="251"/>
      <c r="X34" s="251"/>
      <c r="Y34" s="251"/>
      <c r="Z34" s="251"/>
      <c r="AA34" s="227"/>
      <c r="AB34" s="243"/>
      <c r="AC34" s="243"/>
      <c r="AD34" s="243"/>
      <c r="AE34" s="243"/>
      <c r="AF34" s="243"/>
      <c r="AG34" s="243"/>
      <c r="AH34" s="243"/>
      <c r="AI34" s="243"/>
      <c r="AJ34" s="243"/>
      <c r="AK34" s="243"/>
      <c r="AL34" s="252"/>
    </row>
    <row r="35" spans="1:38">
      <c r="A35" s="253"/>
      <c r="B35" s="254" t="s">
        <v>19</v>
      </c>
      <c r="C35" s="254" t="s">
        <v>383</v>
      </c>
      <c r="D35" s="254"/>
      <c r="E35" s="254"/>
      <c r="F35" s="254" t="s">
        <v>21</v>
      </c>
      <c r="G35" s="254" t="s">
        <v>385</v>
      </c>
      <c r="H35" s="254"/>
      <c r="I35" s="255"/>
      <c r="J35" s="250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/>
      <c r="Z35" s="251"/>
      <c r="AA35" s="227"/>
      <c r="AB35" s="243"/>
      <c r="AC35" s="243"/>
      <c r="AD35" s="243"/>
      <c r="AE35" s="243"/>
      <c r="AF35" s="243"/>
      <c r="AG35" s="243"/>
      <c r="AH35" s="243"/>
      <c r="AI35" s="243"/>
      <c r="AJ35" s="243"/>
      <c r="AK35" s="243"/>
      <c r="AL35" s="246"/>
    </row>
    <row r="36" spans="1:38">
      <c r="A36" s="256"/>
      <c r="B36" s="257"/>
      <c r="C36" s="258"/>
      <c r="D36" s="257"/>
      <c r="E36" s="259"/>
      <c r="F36" s="248"/>
      <c r="G36" s="248"/>
      <c r="H36" s="248"/>
      <c r="I36" s="248"/>
      <c r="J36" s="235"/>
      <c r="K36" s="235"/>
      <c r="L36" s="235"/>
      <c r="M36" s="235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27"/>
      <c r="Y36" s="227"/>
      <c r="Z36" s="227"/>
      <c r="AA36" s="227"/>
      <c r="AB36" s="260"/>
      <c r="AC36" s="260"/>
      <c r="AD36" s="260"/>
      <c r="AE36" s="260"/>
      <c r="AF36" s="260"/>
      <c r="AG36" s="260"/>
      <c r="AH36" s="260"/>
      <c r="AI36" s="260"/>
      <c r="AJ36" s="260"/>
      <c r="AK36" s="260"/>
      <c r="AL36" s="252"/>
    </row>
  </sheetData>
  <mergeCells count="37">
    <mergeCell ref="F26:X26"/>
    <mergeCell ref="AB32:AK32"/>
    <mergeCell ref="AB33:AK33"/>
    <mergeCell ref="AB34:AK34"/>
    <mergeCell ref="AB35:AK35"/>
    <mergeCell ref="A20:A21"/>
    <mergeCell ref="B20:B21"/>
    <mergeCell ref="D20:D21"/>
    <mergeCell ref="AJ20:AJ21"/>
    <mergeCell ref="AK20:AK21"/>
    <mergeCell ref="AL20:AL21"/>
    <mergeCell ref="AL12:AL13"/>
    <mergeCell ref="A16:A17"/>
    <mergeCell ref="B16:B17"/>
    <mergeCell ref="D16:D17"/>
    <mergeCell ref="AJ16:AJ17"/>
    <mergeCell ref="AK16:AK17"/>
    <mergeCell ref="AL16:AL17"/>
    <mergeCell ref="E9:O9"/>
    <mergeCell ref="A12:A13"/>
    <mergeCell ref="B12:B13"/>
    <mergeCell ref="D12:D13"/>
    <mergeCell ref="AJ12:AJ13"/>
    <mergeCell ref="AK12:AK13"/>
    <mergeCell ref="A7:A8"/>
    <mergeCell ref="B7:B8"/>
    <mergeCell ref="D7:D8"/>
    <mergeCell ref="AJ7:AJ8"/>
    <mergeCell ref="AK7:AK8"/>
    <mergeCell ref="AL7:AL8"/>
    <mergeCell ref="A1:AL3"/>
    <mergeCell ref="A4:A5"/>
    <mergeCell ref="B4:B5"/>
    <mergeCell ref="D4:D5"/>
    <mergeCell ref="AJ4:AJ5"/>
    <mergeCell ref="AK4:AK5"/>
    <mergeCell ref="AL4:AL5"/>
  </mergeCell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topLeftCell="H1" workbookViewId="0">
      <selection activeCell="AJ22" sqref="AJ22"/>
    </sheetView>
  </sheetViews>
  <sheetFormatPr defaultRowHeight="15"/>
  <cols>
    <col min="1" max="1" width="11.5703125" customWidth="1"/>
    <col min="2" max="2" width="20" customWidth="1"/>
    <col min="4" max="4" width="9.5703125" customWidth="1"/>
    <col min="5" max="5" width="6.28515625" customWidth="1"/>
    <col min="6" max="6" width="6.7109375" customWidth="1"/>
    <col min="7" max="35" width="6.28515625" customWidth="1"/>
    <col min="36" max="36" width="7" customWidth="1"/>
    <col min="37" max="38" width="5.42578125" customWidth="1"/>
  </cols>
  <sheetData>
    <row r="1" spans="1:38">
      <c r="A1" s="261" t="s">
        <v>386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  <c r="AL1" s="263"/>
    </row>
    <row r="2" spans="1:38">
      <c r="A2" s="264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  <c r="AJ2" s="265"/>
      <c r="AK2" s="265"/>
      <c r="AL2" s="266"/>
    </row>
    <row r="3" spans="1:38">
      <c r="A3" s="267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  <c r="Z3" s="268"/>
      <c r="AA3" s="268"/>
      <c r="AB3" s="268"/>
      <c r="AC3" s="268"/>
      <c r="AD3" s="268"/>
      <c r="AE3" s="268"/>
      <c r="AF3" s="268"/>
      <c r="AG3" s="268"/>
      <c r="AH3" s="268"/>
      <c r="AI3" s="268"/>
      <c r="AJ3" s="268"/>
      <c r="AK3" s="268"/>
      <c r="AL3" s="269"/>
    </row>
    <row r="4" spans="1:38">
      <c r="A4" s="270" t="s">
        <v>0</v>
      </c>
      <c r="B4" s="271" t="s">
        <v>1</v>
      </c>
      <c r="C4" s="272" t="s">
        <v>123</v>
      </c>
      <c r="D4" s="271" t="s">
        <v>3</v>
      </c>
      <c r="E4" s="273">
        <v>1</v>
      </c>
      <c r="F4" s="273">
        <v>2</v>
      </c>
      <c r="G4" s="273">
        <v>3</v>
      </c>
      <c r="H4" s="273">
        <v>4</v>
      </c>
      <c r="I4" s="273">
        <v>5</v>
      </c>
      <c r="J4" s="273">
        <v>6</v>
      </c>
      <c r="K4" s="273">
        <v>7</v>
      </c>
      <c r="L4" s="273">
        <v>8</v>
      </c>
      <c r="M4" s="273">
        <v>9</v>
      </c>
      <c r="N4" s="273">
        <v>10</v>
      </c>
      <c r="O4" s="273">
        <v>11</v>
      </c>
      <c r="P4" s="273">
        <v>12</v>
      </c>
      <c r="Q4" s="273">
        <v>13</v>
      </c>
      <c r="R4" s="273">
        <v>14</v>
      </c>
      <c r="S4" s="273">
        <v>15</v>
      </c>
      <c r="T4" s="273">
        <v>16</v>
      </c>
      <c r="U4" s="273">
        <v>17</v>
      </c>
      <c r="V4" s="273">
        <v>18</v>
      </c>
      <c r="W4" s="273">
        <v>19</v>
      </c>
      <c r="X4" s="273">
        <v>20</v>
      </c>
      <c r="Y4" s="273">
        <v>21</v>
      </c>
      <c r="Z4" s="273">
        <v>22</v>
      </c>
      <c r="AA4" s="273">
        <v>23</v>
      </c>
      <c r="AB4" s="273">
        <v>24</v>
      </c>
      <c r="AC4" s="273">
        <v>25</v>
      </c>
      <c r="AD4" s="273">
        <v>26</v>
      </c>
      <c r="AE4" s="273">
        <v>27</v>
      </c>
      <c r="AF4" s="273">
        <v>28</v>
      </c>
      <c r="AG4" s="273">
        <v>29</v>
      </c>
      <c r="AH4" s="273">
        <v>30</v>
      </c>
      <c r="AI4" s="273">
        <v>31</v>
      </c>
      <c r="AJ4" s="274"/>
      <c r="AK4" s="275"/>
      <c r="AL4" s="276"/>
    </row>
    <row r="5" spans="1:38">
      <c r="A5" s="270"/>
      <c r="B5" s="271" t="s">
        <v>387</v>
      </c>
      <c r="C5" s="271"/>
      <c r="D5" s="271"/>
      <c r="E5" s="273" t="s">
        <v>9</v>
      </c>
      <c r="F5" s="273" t="s">
        <v>10</v>
      </c>
      <c r="G5" s="273" t="s">
        <v>11</v>
      </c>
      <c r="H5" s="273" t="s">
        <v>12</v>
      </c>
      <c r="I5" s="273" t="s">
        <v>13</v>
      </c>
      <c r="J5" s="273" t="s">
        <v>14</v>
      </c>
      <c r="K5" s="273" t="s">
        <v>15</v>
      </c>
      <c r="L5" s="273" t="s">
        <v>9</v>
      </c>
      <c r="M5" s="273" t="s">
        <v>10</v>
      </c>
      <c r="N5" s="273" t="s">
        <v>11</v>
      </c>
      <c r="O5" s="273" t="s">
        <v>12</v>
      </c>
      <c r="P5" s="273" t="s">
        <v>13</v>
      </c>
      <c r="Q5" s="273" t="s">
        <v>14</v>
      </c>
      <c r="R5" s="273" t="s">
        <v>15</v>
      </c>
      <c r="S5" s="273" t="s">
        <v>9</v>
      </c>
      <c r="T5" s="273" t="s">
        <v>10</v>
      </c>
      <c r="U5" s="273" t="s">
        <v>11</v>
      </c>
      <c r="V5" s="273" t="s">
        <v>12</v>
      </c>
      <c r="W5" s="273" t="s">
        <v>13</v>
      </c>
      <c r="X5" s="273" t="s">
        <v>14</v>
      </c>
      <c r="Y5" s="273" t="s">
        <v>15</v>
      </c>
      <c r="Z5" s="273" t="s">
        <v>9</v>
      </c>
      <c r="AA5" s="273" t="s">
        <v>10</v>
      </c>
      <c r="AB5" s="273" t="s">
        <v>11</v>
      </c>
      <c r="AC5" s="273" t="s">
        <v>12</v>
      </c>
      <c r="AD5" s="273" t="s">
        <v>13</v>
      </c>
      <c r="AE5" s="273" t="s">
        <v>14</v>
      </c>
      <c r="AF5" s="273" t="s">
        <v>15</v>
      </c>
      <c r="AG5" s="273" t="s">
        <v>9</v>
      </c>
      <c r="AH5" s="273" t="s">
        <v>10</v>
      </c>
      <c r="AI5" s="273" t="s">
        <v>11</v>
      </c>
      <c r="AJ5" s="277"/>
      <c r="AK5" s="278"/>
      <c r="AL5" s="279"/>
    </row>
    <row r="6" spans="1:38">
      <c r="A6" s="280" t="s">
        <v>388</v>
      </c>
      <c r="B6" s="281" t="s">
        <v>389</v>
      </c>
      <c r="C6" s="282" t="s">
        <v>390</v>
      </c>
      <c r="D6" s="283" t="s">
        <v>391</v>
      </c>
      <c r="E6" s="284"/>
      <c r="F6" s="285" t="s">
        <v>16</v>
      </c>
      <c r="G6" s="286" t="s">
        <v>16</v>
      </c>
      <c r="H6" s="285" t="s">
        <v>16</v>
      </c>
      <c r="I6" s="285" t="s">
        <v>16</v>
      </c>
      <c r="J6" s="285" t="s">
        <v>16</v>
      </c>
      <c r="K6" s="284" t="s">
        <v>392</v>
      </c>
      <c r="L6" s="284"/>
      <c r="M6" s="285" t="s">
        <v>16</v>
      </c>
      <c r="N6" s="285" t="s">
        <v>16</v>
      </c>
      <c r="O6" s="285" t="s">
        <v>16</v>
      </c>
      <c r="P6" s="284" t="s">
        <v>392</v>
      </c>
      <c r="Q6" s="284" t="s">
        <v>16</v>
      </c>
      <c r="R6" s="287" t="s">
        <v>392</v>
      </c>
      <c r="S6" s="284"/>
      <c r="T6" s="285" t="s">
        <v>16</v>
      </c>
      <c r="U6" s="285" t="s">
        <v>16</v>
      </c>
      <c r="V6" s="285" t="s">
        <v>16</v>
      </c>
      <c r="W6" s="288" t="s">
        <v>16</v>
      </c>
      <c r="X6" s="285" t="s">
        <v>393</v>
      </c>
      <c r="Y6" s="284"/>
      <c r="Z6" s="284"/>
      <c r="AA6" s="285"/>
      <c r="AB6" s="285"/>
      <c r="AC6" s="285" t="s">
        <v>16</v>
      </c>
      <c r="AD6" s="285" t="s">
        <v>16</v>
      </c>
      <c r="AE6" s="288" t="s">
        <v>16</v>
      </c>
      <c r="AF6" s="284" t="s">
        <v>392</v>
      </c>
      <c r="AG6" s="284"/>
      <c r="AH6" s="285" t="s">
        <v>16</v>
      </c>
      <c r="AI6" s="285" t="s">
        <v>16</v>
      </c>
      <c r="AJ6" s="289"/>
      <c r="AK6" s="290"/>
      <c r="AL6" s="291"/>
    </row>
    <row r="7" spans="1:38">
      <c r="A7" s="292" t="s">
        <v>394</v>
      </c>
      <c r="B7" s="293" t="s">
        <v>395</v>
      </c>
      <c r="C7" s="294" t="s">
        <v>396</v>
      </c>
      <c r="D7" s="283" t="s">
        <v>397</v>
      </c>
      <c r="E7" s="295" t="s">
        <v>332</v>
      </c>
      <c r="F7" s="296" t="s">
        <v>68</v>
      </c>
      <c r="G7" s="296" t="s">
        <v>68</v>
      </c>
      <c r="H7" s="296" t="s">
        <v>68</v>
      </c>
      <c r="I7" s="296" t="s">
        <v>68</v>
      </c>
      <c r="J7" s="296" t="s">
        <v>68</v>
      </c>
      <c r="K7" s="295" t="s">
        <v>23</v>
      </c>
      <c r="L7" s="284"/>
      <c r="M7" s="285" t="s">
        <v>68</v>
      </c>
      <c r="N7" s="285" t="s">
        <v>68</v>
      </c>
      <c r="O7" s="285" t="s">
        <v>68</v>
      </c>
      <c r="P7" s="284"/>
      <c r="Q7" s="284" t="s">
        <v>68</v>
      </c>
      <c r="R7" s="284"/>
      <c r="S7" s="287" t="s">
        <v>18</v>
      </c>
      <c r="T7" s="285" t="s">
        <v>68</v>
      </c>
      <c r="U7" s="285" t="s">
        <v>68</v>
      </c>
      <c r="V7" s="285" t="s">
        <v>68</v>
      </c>
      <c r="W7" s="285" t="s">
        <v>68</v>
      </c>
      <c r="X7" s="285" t="s">
        <v>68</v>
      </c>
      <c r="Y7" s="287" t="s">
        <v>332</v>
      </c>
      <c r="Z7" s="287" t="s">
        <v>332</v>
      </c>
      <c r="AA7" s="285" t="s">
        <v>398</v>
      </c>
      <c r="AB7" s="285" t="s">
        <v>398</v>
      </c>
      <c r="AC7" s="285" t="s">
        <v>68</v>
      </c>
      <c r="AD7" s="285" t="s">
        <v>68</v>
      </c>
      <c r="AE7" s="285" t="s">
        <v>68</v>
      </c>
      <c r="AF7" s="284"/>
      <c r="AG7" s="287" t="s">
        <v>18</v>
      </c>
      <c r="AH7" s="285" t="s">
        <v>68</v>
      </c>
      <c r="AI7" s="297" t="s">
        <v>68</v>
      </c>
      <c r="AJ7" s="289"/>
      <c r="AK7" s="290"/>
      <c r="AL7" s="291"/>
    </row>
    <row r="8" spans="1:38">
      <c r="A8" s="292" t="s">
        <v>399</v>
      </c>
      <c r="B8" s="293" t="s">
        <v>400</v>
      </c>
      <c r="C8" s="294" t="s">
        <v>401</v>
      </c>
      <c r="D8" s="283" t="s">
        <v>402</v>
      </c>
      <c r="E8" s="284"/>
      <c r="F8" s="285" t="s">
        <v>110</v>
      </c>
      <c r="G8" s="285" t="s">
        <v>110</v>
      </c>
      <c r="H8" s="285" t="s">
        <v>110</v>
      </c>
      <c r="I8" s="285" t="s">
        <v>110</v>
      </c>
      <c r="J8" s="285" t="s">
        <v>110</v>
      </c>
      <c r="K8" s="284" t="s">
        <v>332</v>
      </c>
      <c r="L8" s="287" t="s">
        <v>392</v>
      </c>
      <c r="M8" s="285" t="s">
        <v>110</v>
      </c>
      <c r="N8" s="285" t="s">
        <v>110</v>
      </c>
      <c r="O8" s="285" t="s">
        <v>110</v>
      </c>
      <c r="P8" s="287" t="s">
        <v>332</v>
      </c>
      <c r="Q8" s="284" t="s">
        <v>110</v>
      </c>
      <c r="R8" s="284" t="s">
        <v>332</v>
      </c>
      <c r="S8" s="284"/>
      <c r="T8" s="285" t="s">
        <v>110</v>
      </c>
      <c r="U8" s="285" t="s">
        <v>403</v>
      </c>
      <c r="V8" s="285" t="s">
        <v>110</v>
      </c>
      <c r="W8" s="285" t="s">
        <v>110</v>
      </c>
      <c r="X8" s="288" t="s">
        <v>110</v>
      </c>
      <c r="Y8" s="284"/>
      <c r="Z8" s="284"/>
      <c r="AA8" s="298" t="s">
        <v>404</v>
      </c>
      <c r="AB8" s="285" t="s">
        <v>110</v>
      </c>
      <c r="AC8" s="285" t="s">
        <v>110</v>
      </c>
      <c r="AD8" s="285" t="s">
        <v>110</v>
      </c>
      <c r="AE8" s="285" t="s">
        <v>110</v>
      </c>
      <c r="AF8" s="287" t="s">
        <v>332</v>
      </c>
      <c r="AG8" s="284"/>
      <c r="AH8" s="285" t="s">
        <v>405</v>
      </c>
      <c r="AI8" s="288" t="s">
        <v>110</v>
      </c>
      <c r="AJ8" s="289"/>
      <c r="AK8" s="290"/>
      <c r="AL8" s="291"/>
    </row>
    <row r="9" spans="1:38">
      <c r="A9" s="299" t="s">
        <v>0</v>
      </c>
      <c r="B9" s="271" t="s">
        <v>1</v>
      </c>
      <c r="C9" s="271" t="s">
        <v>123</v>
      </c>
      <c r="D9" s="271" t="s">
        <v>3</v>
      </c>
      <c r="E9" s="273">
        <v>1</v>
      </c>
      <c r="F9" s="273">
        <v>2</v>
      </c>
      <c r="G9" s="273">
        <v>3</v>
      </c>
      <c r="H9" s="273">
        <v>4</v>
      </c>
      <c r="I9" s="273">
        <v>5</v>
      </c>
      <c r="J9" s="273">
        <v>6</v>
      </c>
      <c r="K9" s="273">
        <v>7</v>
      </c>
      <c r="L9" s="273">
        <v>8</v>
      </c>
      <c r="M9" s="273">
        <v>9</v>
      </c>
      <c r="N9" s="273">
        <v>10</v>
      </c>
      <c r="O9" s="273">
        <v>11</v>
      </c>
      <c r="P9" s="273">
        <v>12</v>
      </c>
      <c r="Q9" s="273">
        <v>13</v>
      </c>
      <c r="R9" s="273">
        <v>14</v>
      </c>
      <c r="S9" s="273">
        <v>15</v>
      </c>
      <c r="T9" s="273">
        <v>16</v>
      </c>
      <c r="U9" s="273">
        <v>17</v>
      </c>
      <c r="V9" s="273">
        <v>18</v>
      </c>
      <c r="W9" s="273">
        <v>19</v>
      </c>
      <c r="X9" s="273">
        <v>20</v>
      </c>
      <c r="Y9" s="273">
        <v>21</v>
      </c>
      <c r="Z9" s="273">
        <v>22</v>
      </c>
      <c r="AA9" s="273">
        <v>23</v>
      </c>
      <c r="AB9" s="273">
        <v>24</v>
      </c>
      <c r="AC9" s="273">
        <v>25</v>
      </c>
      <c r="AD9" s="273">
        <v>26</v>
      </c>
      <c r="AE9" s="273">
        <v>27</v>
      </c>
      <c r="AF9" s="273">
        <v>28</v>
      </c>
      <c r="AG9" s="273">
        <v>29</v>
      </c>
      <c r="AH9" s="273">
        <v>30</v>
      </c>
      <c r="AI9" s="273">
        <v>31</v>
      </c>
      <c r="AJ9" s="274"/>
      <c r="AK9" s="275"/>
      <c r="AL9" s="276"/>
    </row>
    <row r="10" spans="1:38">
      <c r="A10" s="299"/>
      <c r="B10" s="271" t="s">
        <v>387</v>
      </c>
      <c r="C10" s="271"/>
      <c r="D10" s="271"/>
      <c r="E10" s="273" t="s">
        <v>9</v>
      </c>
      <c r="F10" s="273" t="s">
        <v>10</v>
      </c>
      <c r="G10" s="273" t="s">
        <v>11</v>
      </c>
      <c r="H10" s="273" t="s">
        <v>12</v>
      </c>
      <c r="I10" s="273" t="s">
        <v>13</v>
      </c>
      <c r="J10" s="273" t="s">
        <v>14</v>
      </c>
      <c r="K10" s="273" t="s">
        <v>15</v>
      </c>
      <c r="L10" s="273" t="s">
        <v>9</v>
      </c>
      <c r="M10" s="273" t="s">
        <v>10</v>
      </c>
      <c r="N10" s="273" t="s">
        <v>11</v>
      </c>
      <c r="O10" s="273" t="s">
        <v>12</v>
      </c>
      <c r="P10" s="273" t="s">
        <v>13</v>
      </c>
      <c r="Q10" s="273" t="s">
        <v>14</v>
      </c>
      <c r="R10" s="273" t="s">
        <v>15</v>
      </c>
      <c r="S10" s="273" t="s">
        <v>9</v>
      </c>
      <c r="T10" s="273" t="s">
        <v>10</v>
      </c>
      <c r="U10" s="273" t="s">
        <v>11</v>
      </c>
      <c r="V10" s="273" t="s">
        <v>12</v>
      </c>
      <c r="W10" s="273" t="s">
        <v>13</v>
      </c>
      <c r="X10" s="273" t="s">
        <v>14</v>
      </c>
      <c r="Y10" s="273" t="s">
        <v>15</v>
      </c>
      <c r="Z10" s="273" t="s">
        <v>9</v>
      </c>
      <c r="AA10" s="273" t="s">
        <v>10</v>
      </c>
      <c r="AB10" s="273" t="s">
        <v>11</v>
      </c>
      <c r="AC10" s="273" t="s">
        <v>12</v>
      </c>
      <c r="AD10" s="273" t="s">
        <v>13</v>
      </c>
      <c r="AE10" s="273" t="s">
        <v>14</v>
      </c>
      <c r="AF10" s="273" t="s">
        <v>15</v>
      </c>
      <c r="AG10" s="273" t="s">
        <v>9</v>
      </c>
      <c r="AH10" s="273" t="s">
        <v>10</v>
      </c>
      <c r="AI10" s="273" t="s">
        <v>11</v>
      </c>
      <c r="AJ10" s="277"/>
      <c r="AK10" s="278"/>
      <c r="AL10" s="279"/>
    </row>
    <row r="11" spans="1:38">
      <c r="A11" s="292" t="s">
        <v>406</v>
      </c>
      <c r="B11" s="293" t="s">
        <v>407</v>
      </c>
      <c r="C11" s="294" t="s">
        <v>408</v>
      </c>
      <c r="D11" s="283" t="s">
        <v>409</v>
      </c>
      <c r="E11" s="284" t="s">
        <v>23</v>
      </c>
      <c r="F11" s="286" t="s">
        <v>23</v>
      </c>
      <c r="G11" s="286" t="s">
        <v>23</v>
      </c>
      <c r="H11" s="285"/>
      <c r="I11" s="285" t="s">
        <v>23</v>
      </c>
      <c r="J11" s="286" t="s">
        <v>23</v>
      </c>
      <c r="K11" s="284"/>
      <c r="L11" s="287" t="s">
        <v>332</v>
      </c>
      <c r="M11" s="285"/>
      <c r="N11" s="286" t="s">
        <v>23</v>
      </c>
      <c r="O11" s="286" t="s">
        <v>23</v>
      </c>
      <c r="P11" s="284"/>
      <c r="Q11" s="284" t="s">
        <v>23</v>
      </c>
      <c r="R11" s="284"/>
      <c r="S11" s="287" t="s">
        <v>23</v>
      </c>
      <c r="T11" s="285"/>
      <c r="U11" s="285"/>
      <c r="V11" s="285" t="s">
        <v>23</v>
      </c>
      <c r="W11" s="286" t="s">
        <v>23</v>
      </c>
      <c r="X11" s="285"/>
      <c r="Y11" s="284" t="s">
        <v>23</v>
      </c>
      <c r="Z11" s="287" t="s">
        <v>23</v>
      </c>
      <c r="AA11" s="285"/>
      <c r="AB11" s="285"/>
      <c r="AC11" s="285" t="s">
        <v>23</v>
      </c>
      <c r="AD11" s="285"/>
      <c r="AE11" s="298" t="s">
        <v>23</v>
      </c>
      <c r="AF11" s="284"/>
      <c r="AG11" s="284" t="s">
        <v>23</v>
      </c>
      <c r="AH11" s="285"/>
      <c r="AI11" s="285"/>
      <c r="AJ11" s="289"/>
      <c r="AK11" s="290"/>
      <c r="AL11" s="291"/>
    </row>
    <row r="12" spans="1:38">
      <c r="A12" s="292" t="s">
        <v>410</v>
      </c>
      <c r="B12" s="293" t="s">
        <v>411</v>
      </c>
      <c r="C12" s="294" t="s">
        <v>412</v>
      </c>
      <c r="D12" s="283" t="s">
        <v>409</v>
      </c>
      <c r="E12" s="300"/>
      <c r="F12" s="296"/>
      <c r="G12" s="301" t="s">
        <v>413</v>
      </c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T12" s="302"/>
      <c r="U12" s="302"/>
      <c r="V12" s="302"/>
      <c r="W12" s="302"/>
      <c r="X12" s="302"/>
      <c r="Y12" s="302"/>
      <c r="Z12" s="303"/>
      <c r="AA12" s="285" t="s">
        <v>23</v>
      </c>
      <c r="AB12" s="285"/>
      <c r="AC12" s="285"/>
      <c r="AD12" s="285"/>
      <c r="AE12" s="285" t="s">
        <v>23</v>
      </c>
      <c r="AF12" s="284"/>
      <c r="AG12" s="284"/>
      <c r="AH12" s="285"/>
      <c r="AI12" s="297" t="s">
        <v>414</v>
      </c>
      <c r="AJ12" s="289"/>
      <c r="AK12" s="290"/>
      <c r="AL12" s="291"/>
    </row>
    <row r="13" spans="1:38">
      <c r="A13" s="292" t="s">
        <v>415</v>
      </c>
      <c r="B13" s="293" t="s">
        <v>416</v>
      </c>
      <c r="C13" s="294" t="s">
        <v>417</v>
      </c>
      <c r="D13" s="283" t="s">
        <v>409</v>
      </c>
      <c r="E13" s="284"/>
      <c r="F13" s="285"/>
      <c r="G13" s="285"/>
      <c r="H13" s="285" t="s">
        <v>27</v>
      </c>
      <c r="I13" s="285"/>
      <c r="J13" s="285"/>
      <c r="K13" s="284"/>
      <c r="L13" s="284" t="s">
        <v>23</v>
      </c>
      <c r="M13" s="285"/>
      <c r="N13" s="285"/>
      <c r="O13" s="285"/>
      <c r="P13" s="284" t="s">
        <v>23</v>
      </c>
      <c r="Q13" s="284"/>
      <c r="R13" s="284"/>
      <c r="S13" s="284"/>
      <c r="T13" s="285" t="s">
        <v>27</v>
      </c>
      <c r="U13" s="285"/>
      <c r="V13" s="285"/>
      <c r="W13" s="285"/>
      <c r="X13" s="288" t="s">
        <v>23</v>
      </c>
      <c r="Y13" s="284"/>
      <c r="Z13" s="287" t="s">
        <v>392</v>
      </c>
      <c r="AA13" s="285"/>
      <c r="AB13" s="285" t="s">
        <v>23</v>
      </c>
      <c r="AC13" s="285"/>
      <c r="AD13" s="285" t="s">
        <v>23</v>
      </c>
      <c r="AE13" s="285"/>
      <c r="AF13" s="284" t="s">
        <v>23</v>
      </c>
      <c r="AG13" s="284"/>
      <c r="AH13" s="285"/>
      <c r="AI13" s="288"/>
      <c r="AJ13" s="289"/>
      <c r="AK13" s="290"/>
      <c r="AL13" s="291"/>
    </row>
    <row r="14" spans="1:38">
      <c r="A14" s="299" t="s">
        <v>0</v>
      </c>
      <c r="B14" s="271" t="s">
        <v>1</v>
      </c>
      <c r="C14" s="271" t="s">
        <v>123</v>
      </c>
      <c r="D14" s="271" t="s">
        <v>3</v>
      </c>
      <c r="E14" s="273">
        <v>1</v>
      </c>
      <c r="F14" s="273">
        <v>2</v>
      </c>
      <c r="G14" s="273">
        <v>3</v>
      </c>
      <c r="H14" s="273">
        <v>4</v>
      </c>
      <c r="I14" s="273">
        <v>5</v>
      </c>
      <c r="J14" s="273">
        <v>6</v>
      </c>
      <c r="K14" s="273">
        <v>7</v>
      </c>
      <c r="L14" s="273">
        <v>8</v>
      </c>
      <c r="M14" s="273">
        <v>9</v>
      </c>
      <c r="N14" s="273">
        <v>10</v>
      </c>
      <c r="O14" s="273">
        <v>11</v>
      </c>
      <c r="P14" s="273">
        <v>12</v>
      </c>
      <c r="Q14" s="273">
        <v>13</v>
      </c>
      <c r="R14" s="273">
        <v>14</v>
      </c>
      <c r="S14" s="273">
        <v>15</v>
      </c>
      <c r="T14" s="273">
        <v>16</v>
      </c>
      <c r="U14" s="273">
        <v>17</v>
      </c>
      <c r="V14" s="273">
        <v>18</v>
      </c>
      <c r="W14" s="273">
        <v>19</v>
      </c>
      <c r="X14" s="273">
        <v>20</v>
      </c>
      <c r="Y14" s="273">
        <v>21</v>
      </c>
      <c r="Z14" s="273">
        <v>22</v>
      </c>
      <c r="AA14" s="273">
        <v>23</v>
      </c>
      <c r="AB14" s="273">
        <v>24</v>
      </c>
      <c r="AC14" s="273">
        <v>25</v>
      </c>
      <c r="AD14" s="273">
        <v>26</v>
      </c>
      <c r="AE14" s="273">
        <v>27</v>
      </c>
      <c r="AF14" s="273">
        <v>28</v>
      </c>
      <c r="AG14" s="273">
        <v>29</v>
      </c>
      <c r="AH14" s="273">
        <v>30</v>
      </c>
      <c r="AI14" s="273">
        <v>31</v>
      </c>
      <c r="AJ14" s="274"/>
      <c r="AK14" s="275"/>
      <c r="AL14" s="276"/>
    </row>
    <row r="15" spans="1:38">
      <c r="A15" s="299"/>
      <c r="B15" s="271" t="s">
        <v>387</v>
      </c>
      <c r="C15" s="271"/>
      <c r="D15" s="271"/>
      <c r="E15" s="273" t="s">
        <v>9</v>
      </c>
      <c r="F15" s="273" t="s">
        <v>10</v>
      </c>
      <c r="G15" s="273" t="s">
        <v>11</v>
      </c>
      <c r="H15" s="273" t="s">
        <v>12</v>
      </c>
      <c r="I15" s="273" t="s">
        <v>13</v>
      </c>
      <c r="J15" s="273" t="s">
        <v>14</v>
      </c>
      <c r="K15" s="273" t="s">
        <v>15</v>
      </c>
      <c r="L15" s="273" t="s">
        <v>9</v>
      </c>
      <c r="M15" s="273" t="s">
        <v>10</v>
      </c>
      <c r="N15" s="273" t="s">
        <v>11</v>
      </c>
      <c r="O15" s="273" t="s">
        <v>12</v>
      </c>
      <c r="P15" s="273" t="s">
        <v>13</v>
      </c>
      <c r="Q15" s="273" t="s">
        <v>14</v>
      </c>
      <c r="R15" s="273" t="s">
        <v>15</v>
      </c>
      <c r="S15" s="273" t="s">
        <v>9</v>
      </c>
      <c r="T15" s="273" t="s">
        <v>10</v>
      </c>
      <c r="U15" s="273" t="s">
        <v>11</v>
      </c>
      <c r="V15" s="273" t="s">
        <v>12</v>
      </c>
      <c r="W15" s="273" t="s">
        <v>13</v>
      </c>
      <c r="X15" s="273" t="s">
        <v>14</v>
      </c>
      <c r="Y15" s="273" t="s">
        <v>15</v>
      </c>
      <c r="Z15" s="273" t="s">
        <v>9</v>
      </c>
      <c r="AA15" s="273" t="s">
        <v>10</v>
      </c>
      <c r="AB15" s="273" t="s">
        <v>11</v>
      </c>
      <c r="AC15" s="273" t="s">
        <v>12</v>
      </c>
      <c r="AD15" s="273" t="s">
        <v>13</v>
      </c>
      <c r="AE15" s="273" t="s">
        <v>14</v>
      </c>
      <c r="AF15" s="273" t="s">
        <v>15</v>
      </c>
      <c r="AG15" s="273" t="s">
        <v>9</v>
      </c>
      <c r="AH15" s="273" t="s">
        <v>10</v>
      </c>
      <c r="AI15" s="273" t="s">
        <v>11</v>
      </c>
      <c r="AJ15" s="277"/>
      <c r="AK15" s="278"/>
      <c r="AL15" s="279"/>
    </row>
    <row r="16" spans="1:38">
      <c r="A16" s="292" t="s">
        <v>418</v>
      </c>
      <c r="B16" s="293" t="s">
        <v>419</v>
      </c>
      <c r="C16" s="294" t="s">
        <v>420</v>
      </c>
      <c r="D16" s="283" t="s">
        <v>421</v>
      </c>
      <c r="E16" s="304" t="s">
        <v>74</v>
      </c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6"/>
      <c r="AJ16" s="289"/>
      <c r="AK16" s="290"/>
      <c r="AL16" s="291"/>
    </row>
    <row r="17" spans="1:38">
      <c r="A17" s="307"/>
      <c r="B17" s="308"/>
      <c r="C17" s="309"/>
      <c r="D17" s="310"/>
      <c r="E17" s="310"/>
      <c r="F17" s="310"/>
      <c r="G17" s="310"/>
      <c r="H17" s="310"/>
      <c r="I17" s="310"/>
      <c r="J17" s="310"/>
      <c r="K17" s="310"/>
      <c r="L17" s="310"/>
      <c r="M17" s="311"/>
      <c r="N17" s="310"/>
      <c r="O17" s="310"/>
      <c r="P17" s="310"/>
      <c r="Q17" s="310"/>
      <c r="R17" s="312"/>
      <c r="S17" s="312"/>
      <c r="T17" s="312"/>
      <c r="U17" s="312"/>
      <c r="V17" s="312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4"/>
      <c r="AK17" s="314"/>
      <c r="AL17" s="315"/>
    </row>
    <row r="18" spans="1:38">
      <c r="A18" s="316" t="s">
        <v>422</v>
      </c>
      <c r="B18" s="317"/>
      <c r="C18" s="318"/>
      <c r="D18" s="319"/>
      <c r="E18" s="319"/>
      <c r="F18" s="310"/>
      <c r="G18" s="310"/>
      <c r="H18" s="310"/>
      <c r="I18" s="310"/>
      <c r="J18" s="310"/>
      <c r="K18" s="310"/>
      <c r="L18" s="310"/>
      <c r="M18" s="310"/>
      <c r="N18" s="310"/>
      <c r="O18" s="310"/>
      <c r="P18" s="310"/>
      <c r="Q18" s="310"/>
      <c r="R18" s="312"/>
      <c r="S18" s="312"/>
      <c r="T18" s="312"/>
      <c r="U18" s="312"/>
      <c r="V18" s="312"/>
      <c r="W18" s="313"/>
      <c r="X18" s="313"/>
      <c r="Y18" s="313"/>
      <c r="Z18" s="313"/>
      <c r="AA18" s="313"/>
      <c r="AB18" s="313"/>
      <c r="AC18" s="314"/>
      <c r="AD18" s="314"/>
      <c r="AE18" s="314"/>
      <c r="AF18" s="314"/>
      <c r="AG18" s="314"/>
      <c r="AH18" s="314"/>
      <c r="AI18" s="314"/>
      <c r="AJ18" s="314"/>
      <c r="AK18" s="314"/>
      <c r="AL18" s="320"/>
    </row>
    <row r="19" spans="1:38">
      <c r="A19" s="321" t="s">
        <v>423</v>
      </c>
      <c r="B19" s="322" t="s">
        <v>424</v>
      </c>
      <c r="C19" s="321" t="s">
        <v>110</v>
      </c>
      <c r="D19" s="321" t="s">
        <v>425</v>
      </c>
      <c r="E19" s="323"/>
      <c r="F19" s="308"/>
      <c r="G19" s="308"/>
      <c r="H19" s="308"/>
      <c r="I19" s="308"/>
      <c r="J19" s="308"/>
      <c r="K19" s="308"/>
      <c r="L19" s="324"/>
      <c r="M19" s="308"/>
      <c r="N19" s="308"/>
      <c r="O19" s="308"/>
      <c r="P19" s="308"/>
      <c r="Q19" s="308"/>
      <c r="R19" s="308"/>
      <c r="S19" s="308"/>
      <c r="T19" s="308" t="s">
        <v>426</v>
      </c>
      <c r="U19" s="308"/>
      <c r="V19" s="308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4"/>
      <c r="AK19" s="314"/>
      <c r="AL19" s="315"/>
    </row>
    <row r="20" spans="1:38">
      <c r="A20" s="321" t="s">
        <v>427</v>
      </c>
      <c r="B20" s="322" t="s">
        <v>428</v>
      </c>
      <c r="C20" s="325" t="s">
        <v>68</v>
      </c>
      <c r="D20" s="326" t="s">
        <v>429</v>
      </c>
      <c r="E20" s="323"/>
      <c r="F20" s="308"/>
      <c r="G20" s="308"/>
      <c r="H20" s="308"/>
      <c r="I20" s="308"/>
      <c r="J20" s="308"/>
      <c r="K20" s="308"/>
      <c r="L20" s="324"/>
      <c r="M20" s="308"/>
      <c r="N20" s="308"/>
      <c r="O20" s="308"/>
      <c r="P20" s="308"/>
      <c r="Q20" s="308"/>
      <c r="R20" s="308"/>
      <c r="S20" s="308"/>
      <c r="T20" s="308"/>
      <c r="U20" s="309"/>
      <c r="V20" s="309"/>
      <c r="W20" s="309"/>
      <c r="X20" s="313"/>
      <c r="Y20" s="313"/>
      <c r="Z20" s="313"/>
      <c r="AA20" s="313"/>
      <c r="AB20" s="313"/>
      <c r="AC20" s="314"/>
      <c r="AD20" s="314"/>
      <c r="AE20" s="314"/>
      <c r="AF20" s="314"/>
      <c r="AG20" s="314"/>
      <c r="AH20" s="314"/>
      <c r="AI20" s="314"/>
      <c r="AJ20" s="314"/>
      <c r="AK20" s="314"/>
      <c r="AL20" s="320"/>
    </row>
    <row r="21" spans="1:38">
      <c r="A21" s="321" t="s">
        <v>430</v>
      </c>
      <c r="B21" s="322" t="s">
        <v>431</v>
      </c>
      <c r="C21" s="327"/>
      <c r="D21" s="328"/>
      <c r="E21" s="32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29"/>
      <c r="V21" s="329"/>
      <c r="W21" s="329"/>
      <c r="X21" s="313"/>
      <c r="Y21" s="311"/>
      <c r="Z21" s="314"/>
      <c r="AA21" s="314"/>
      <c r="AB21" s="311"/>
      <c r="AC21" s="314"/>
      <c r="AD21" s="314"/>
      <c r="AE21" s="314"/>
      <c r="AF21" s="314"/>
      <c r="AG21" s="314"/>
      <c r="AH21" s="314"/>
      <c r="AI21" s="314"/>
      <c r="AJ21" s="330"/>
      <c r="AK21" s="330"/>
      <c r="AL21" s="320"/>
    </row>
    <row r="22" spans="1:38" ht="15.75">
      <c r="A22" s="321" t="s">
        <v>392</v>
      </c>
      <c r="B22" s="322" t="s">
        <v>432</v>
      </c>
      <c r="C22" s="327"/>
      <c r="D22" s="331"/>
      <c r="E22" s="331"/>
      <c r="F22" s="330"/>
      <c r="G22" s="330"/>
      <c r="H22" s="330"/>
      <c r="I22" s="330"/>
      <c r="J22" s="330"/>
      <c r="K22" s="330"/>
      <c r="L22" s="330"/>
      <c r="M22" s="330"/>
      <c r="N22" s="330"/>
      <c r="O22" s="330"/>
      <c r="P22" s="330"/>
      <c r="Q22" s="330"/>
      <c r="R22" s="330"/>
      <c r="S22" s="330"/>
      <c r="T22" s="330"/>
      <c r="U22" s="330"/>
      <c r="V22" s="330"/>
      <c r="W22" s="330"/>
      <c r="X22" s="330"/>
      <c r="Y22" s="330"/>
      <c r="Z22" s="330"/>
      <c r="AA22" s="332" t="s">
        <v>433</v>
      </c>
      <c r="AB22" s="332"/>
      <c r="AC22" s="332"/>
      <c r="AD22" s="332"/>
      <c r="AE22" s="332"/>
      <c r="AF22" s="332"/>
      <c r="AG22" s="332"/>
      <c r="AH22" s="332"/>
      <c r="AI22" s="332"/>
      <c r="AJ22" s="314"/>
      <c r="AK22" s="314"/>
      <c r="AL22" s="315"/>
    </row>
    <row r="23" spans="1:38" ht="17.25">
      <c r="A23" s="321" t="s">
        <v>332</v>
      </c>
      <c r="B23" s="322" t="s">
        <v>434</v>
      </c>
      <c r="C23" s="327"/>
      <c r="D23" s="333"/>
      <c r="E23" s="331"/>
      <c r="F23" s="330"/>
      <c r="G23" s="330"/>
      <c r="H23" s="330"/>
      <c r="I23" s="330"/>
      <c r="J23" s="330"/>
      <c r="K23" s="330"/>
      <c r="L23" s="330"/>
      <c r="M23" s="330"/>
      <c r="N23" s="330"/>
      <c r="O23" s="330"/>
      <c r="P23" s="330"/>
      <c r="Q23" s="330"/>
      <c r="R23" s="330"/>
      <c r="S23" s="330"/>
      <c r="T23" s="330"/>
      <c r="U23" s="330"/>
      <c r="V23" s="330"/>
      <c r="W23" s="330"/>
      <c r="X23" s="330"/>
      <c r="Y23" s="330"/>
      <c r="Z23" s="330"/>
      <c r="AA23" s="334" t="s">
        <v>435</v>
      </c>
      <c r="AB23" s="334"/>
      <c r="AC23" s="334"/>
      <c r="AD23" s="334"/>
      <c r="AE23" s="334"/>
      <c r="AF23" s="334"/>
      <c r="AG23" s="334"/>
      <c r="AH23" s="334"/>
      <c r="AI23" s="334"/>
      <c r="AJ23" s="314"/>
      <c r="AK23" s="314"/>
      <c r="AL23" s="315"/>
    </row>
    <row r="24" spans="1:38">
      <c r="A24" s="321" t="s">
        <v>330</v>
      </c>
      <c r="B24" s="322" t="s">
        <v>436</v>
      </c>
      <c r="C24" s="327"/>
      <c r="D24" s="331"/>
      <c r="E24" s="331"/>
      <c r="F24" s="330"/>
      <c r="G24" s="330"/>
      <c r="H24" s="330"/>
      <c r="I24" s="330"/>
      <c r="J24" s="330"/>
      <c r="K24" s="330"/>
      <c r="L24" s="330"/>
      <c r="M24" s="330"/>
      <c r="N24" s="330"/>
      <c r="O24" s="330"/>
      <c r="P24" s="330"/>
      <c r="Q24" s="330"/>
      <c r="R24" s="330"/>
      <c r="S24" s="330"/>
      <c r="T24" s="330"/>
      <c r="U24" s="330"/>
      <c r="V24" s="330"/>
      <c r="W24" s="330"/>
      <c r="X24" s="330"/>
      <c r="Y24" s="330"/>
      <c r="Z24" s="330"/>
      <c r="AA24" s="335" t="s">
        <v>437</v>
      </c>
      <c r="AB24" s="335"/>
      <c r="AC24" s="335"/>
      <c r="AD24" s="335"/>
      <c r="AE24" s="335"/>
      <c r="AF24" s="335"/>
      <c r="AG24" s="335"/>
      <c r="AH24" s="335"/>
      <c r="AI24" s="335"/>
      <c r="AJ24" s="314"/>
      <c r="AK24" s="314"/>
      <c r="AL24" s="320"/>
    </row>
    <row r="25" spans="1:38">
      <c r="A25" s="321" t="s">
        <v>18</v>
      </c>
      <c r="B25" s="322" t="s">
        <v>438</v>
      </c>
      <c r="C25" s="327"/>
      <c r="D25" s="331"/>
      <c r="E25" s="331"/>
      <c r="F25" s="330"/>
      <c r="G25" s="330"/>
      <c r="H25" s="330"/>
      <c r="I25" s="330"/>
      <c r="J25" s="330"/>
      <c r="K25" s="330"/>
      <c r="L25" s="330"/>
      <c r="M25" s="330"/>
      <c r="N25" s="330"/>
      <c r="O25" s="330"/>
      <c r="P25" s="330"/>
      <c r="Q25" s="330"/>
      <c r="R25" s="330"/>
      <c r="S25" s="330"/>
      <c r="T25" s="330"/>
      <c r="U25" s="330"/>
      <c r="V25" s="330"/>
      <c r="W25" s="330"/>
      <c r="X25" s="330"/>
      <c r="Y25" s="330"/>
      <c r="Z25" s="330"/>
      <c r="AA25" s="336" t="s">
        <v>439</v>
      </c>
      <c r="AB25" s="336"/>
      <c r="AC25" s="336"/>
      <c r="AD25" s="336"/>
      <c r="AE25" s="336"/>
      <c r="AF25" s="336"/>
      <c r="AG25" s="336"/>
      <c r="AH25" s="336"/>
      <c r="AI25" s="336"/>
      <c r="AJ25" s="330"/>
      <c r="AK25" s="330"/>
      <c r="AL25" s="320"/>
    </row>
    <row r="26" spans="1:38">
      <c r="A26" s="322" t="s">
        <v>440</v>
      </c>
      <c r="B26" s="322" t="s">
        <v>127</v>
      </c>
      <c r="C26" s="337"/>
      <c r="D26" s="331"/>
      <c r="E26" s="331"/>
      <c r="F26" s="330"/>
      <c r="G26" s="330"/>
      <c r="H26" s="330"/>
      <c r="I26" s="330"/>
      <c r="J26" s="330"/>
      <c r="K26" s="330"/>
      <c r="L26" s="330"/>
      <c r="M26" s="330"/>
      <c r="N26" s="330"/>
      <c r="O26" s="330"/>
      <c r="P26" s="330"/>
      <c r="Q26" s="330"/>
      <c r="R26" s="330"/>
      <c r="S26" s="330"/>
      <c r="T26" s="330"/>
      <c r="U26" s="330"/>
      <c r="V26" s="330"/>
      <c r="W26" s="330"/>
      <c r="X26" s="330"/>
      <c r="Y26" s="330"/>
      <c r="Z26" s="330"/>
      <c r="AA26" s="330"/>
      <c r="AB26" s="330"/>
      <c r="AC26" s="330"/>
      <c r="AD26" s="330"/>
      <c r="AE26" s="330"/>
      <c r="AF26" s="330"/>
      <c r="AG26" s="330"/>
      <c r="AH26" s="330"/>
      <c r="AI26" s="330"/>
      <c r="AJ26" s="330"/>
      <c r="AK26" s="330"/>
      <c r="AL26" s="320"/>
    </row>
    <row r="27" spans="1:38" ht="15.75" thickBot="1">
      <c r="A27" s="338"/>
      <c r="B27" s="339"/>
      <c r="C27" s="340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41"/>
    </row>
  </sheetData>
  <mergeCells count="8">
    <mergeCell ref="AA24:AI24"/>
    <mergeCell ref="AA25:AI25"/>
    <mergeCell ref="A1:AL3"/>
    <mergeCell ref="G12:Z12"/>
    <mergeCell ref="E16:AI16"/>
    <mergeCell ref="A18:B18"/>
    <mergeCell ref="AA22:AI22"/>
    <mergeCell ref="AA23:AI23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1"/>
  <sheetViews>
    <sheetView tabSelected="1" workbookViewId="0">
      <selection sqref="A1:AJ31"/>
    </sheetView>
  </sheetViews>
  <sheetFormatPr defaultRowHeight="15"/>
  <sheetData>
    <row r="1" spans="1:36" ht="15.75" thickBot="1">
      <c r="A1" s="342" t="s">
        <v>441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2"/>
      <c r="W1" s="342"/>
      <c r="X1" s="342"/>
      <c r="Y1" s="342"/>
      <c r="Z1" s="342"/>
      <c r="AA1" s="342"/>
      <c r="AB1" s="342"/>
      <c r="AC1" s="342"/>
      <c r="AD1" s="342"/>
      <c r="AE1" s="342"/>
      <c r="AF1" s="342"/>
      <c r="AG1" s="342"/>
      <c r="AH1" s="342"/>
      <c r="AI1" s="342"/>
      <c r="AJ1" s="342"/>
    </row>
    <row r="2" spans="1:36" ht="15.75" thickBot="1">
      <c r="A2" s="342"/>
      <c r="B2" s="342"/>
      <c r="C2" s="342"/>
      <c r="D2" s="342"/>
      <c r="E2" s="342"/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2"/>
      <c r="Y2" s="342"/>
      <c r="Z2" s="342"/>
      <c r="AA2" s="342"/>
      <c r="AB2" s="342"/>
      <c r="AC2" s="342"/>
      <c r="AD2" s="342"/>
      <c r="AE2" s="342"/>
      <c r="AF2" s="342"/>
      <c r="AG2" s="342"/>
      <c r="AH2" s="342"/>
      <c r="AI2" s="342"/>
      <c r="AJ2" s="342"/>
    </row>
    <row r="3" spans="1:36">
      <c r="A3" s="342"/>
      <c r="B3" s="343"/>
      <c r="C3" s="343"/>
      <c r="D3" s="342"/>
      <c r="E3" s="342"/>
      <c r="F3" s="342"/>
      <c r="G3" s="342"/>
      <c r="H3" s="342"/>
      <c r="I3" s="342"/>
      <c r="J3" s="342"/>
      <c r="K3" s="342"/>
      <c r="L3" s="342"/>
      <c r="M3" s="342"/>
      <c r="N3" s="342"/>
      <c r="O3" s="342"/>
      <c r="P3" s="342"/>
      <c r="Q3" s="342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</row>
    <row r="4" spans="1:36">
      <c r="A4" s="344" t="s">
        <v>0</v>
      </c>
      <c r="B4" s="345" t="s">
        <v>1</v>
      </c>
      <c r="C4" s="346" t="s">
        <v>3</v>
      </c>
      <c r="D4" s="347">
        <v>1</v>
      </c>
      <c r="E4" s="347">
        <v>2</v>
      </c>
      <c r="F4" s="347">
        <v>3</v>
      </c>
      <c r="G4" s="347">
        <v>4</v>
      </c>
      <c r="H4" s="347">
        <v>5</v>
      </c>
      <c r="I4" s="347">
        <v>6</v>
      </c>
      <c r="J4" s="347">
        <v>7</v>
      </c>
      <c r="K4" s="347">
        <v>8</v>
      </c>
      <c r="L4" s="347">
        <v>9</v>
      </c>
      <c r="M4" s="347">
        <v>10</v>
      </c>
      <c r="N4" s="347">
        <v>11</v>
      </c>
      <c r="O4" s="347">
        <v>12</v>
      </c>
      <c r="P4" s="347">
        <v>13</v>
      </c>
      <c r="Q4" s="347">
        <v>14</v>
      </c>
      <c r="R4" s="347">
        <v>15</v>
      </c>
      <c r="S4" s="347">
        <v>16</v>
      </c>
      <c r="T4" s="347">
        <v>17</v>
      </c>
      <c r="U4" s="347">
        <v>18</v>
      </c>
      <c r="V4" s="347">
        <v>19</v>
      </c>
      <c r="W4" s="347">
        <v>20</v>
      </c>
      <c r="X4" s="347">
        <v>21</v>
      </c>
      <c r="Y4" s="347">
        <v>22</v>
      </c>
      <c r="Z4" s="347">
        <v>23</v>
      </c>
      <c r="AA4" s="347">
        <v>24</v>
      </c>
      <c r="AB4" s="347">
        <v>25</v>
      </c>
      <c r="AC4" s="347">
        <v>26</v>
      </c>
      <c r="AD4" s="347">
        <v>27</v>
      </c>
      <c r="AE4" s="347">
        <v>28</v>
      </c>
      <c r="AF4" s="347">
        <v>29</v>
      </c>
      <c r="AG4" s="347">
        <v>30</v>
      </c>
      <c r="AH4" s="348" t="s">
        <v>4</v>
      </c>
      <c r="AI4" s="349" t="s">
        <v>5</v>
      </c>
      <c r="AJ4" s="350" t="s">
        <v>6</v>
      </c>
    </row>
    <row r="5" spans="1:36">
      <c r="A5" s="344"/>
      <c r="B5" s="345" t="s">
        <v>442</v>
      </c>
      <c r="C5" s="351"/>
      <c r="D5" s="347" t="s">
        <v>13</v>
      </c>
      <c r="E5" s="347" t="s">
        <v>14</v>
      </c>
      <c r="F5" s="347" t="s">
        <v>15</v>
      </c>
      <c r="G5" s="347" t="s">
        <v>9</v>
      </c>
      <c r="H5" s="347" t="s">
        <v>10</v>
      </c>
      <c r="I5" s="347" t="s">
        <v>11</v>
      </c>
      <c r="J5" s="347" t="s">
        <v>12</v>
      </c>
      <c r="K5" s="347" t="s">
        <v>13</v>
      </c>
      <c r="L5" s="347" t="s">
        <v>14</v>
      </c>
      <c r="M5" s="347" t="s">
        <v>15</v>
      </c>
      <c r="N5" s="347" t="s">
        <v>9</v>
      </c>
      <c r="O5" s="347" t="s">
        <v>10</v>
      </c>
      <c r="P5" s="347" t="s">
        <v>11</v>
      </c>
      <c r="Q5" s="347" t="s">
        <v>12</v>
      </c>
      <c r="R5" s="347" t="s">
        <v>13</v>
      </c>
      <c r="S5" s="347" t="s">
        <v>14</v>
      </c>
      <c r="T5" s="347" t="s">
        <v>15</v>
      </c>
      <c r="U5" s="347" t="s">
        <v>9</v>
      </c>
      <c r="V5" s="347" t="s">
        <v>10</v>
      </c>
      <c r="W5" s="347" t="s">
        <v>11</v>
      </c>
      <c r="X5" s="347" t="s">
        <v>12</v>
      </c>
      <c r="Y5" s="347" t="s">
        <v>13</v>
      </c>
      <c r="Z5" s="347" t="s">
        <v>14</v>
      </c>
      <c r="AA5" s="347" t="s">
        <v>15</v>
      </c>
      <c r="AB5" s="347" t="s">
        <v>9</v>
      </c>
      <c r="AC5" s="347" t="s">
        <v>10</v>
      </c>
      <c r="AD5" s="347" t="s">
        <v>11</v>
      </c>
      <c r="AE5" s="347" t="s">
        <v>12</v>
      </c>
      <c r="AF5" s="347" t="s">
        <v>13</v>
      </c>
      <c r="AG5" s="347" t="s">
        <v>14</v>
      </c>
      <c r="AH5" s="348"/>
      <c r="AI5" s="349"/>
      <c r="AJ5" s="350"/>
    </row>
    <row r="6" spans="1:36" ht="16.5">
      <c r="A6" s="352" t="s">
        <v>443</v>
      </c>
      <c r="B6" s="353" t="s">
        <v>444</v>
      </c>
      <c r="C6" s="354"/>
      <c r="D6" s="355" t="s">
        <v>34</v>
      </c>
      <c r="E6" s="356"/>
      <c r="F6" s="356"/>
      <c r="G6" s="356"/>
      <c r="H6" s="356"/>
      <c r="I6" s="356"/>
      <c r="J6" s="356"/>
      <c r="K6" s="356"/>
      <c r="L6" s="356"/>
      <c r="M6" s="356"/>
      <c r="N6" s="356"/>
      <c r="O6" s="356"/>
      <c r="P6" s="356"/>
      <c r="Q6" s="356"/>
      <c r="R6" s="356"/>
      <c r="S6" s="356"/>
      <c r="T6" s="356"/>
      <c r="U6" s="356"/>
      <c r="V6" s="356"/>
      <c r="W6" s="356"/>
      <c r="X6" s="356"/>
      <c r="Y6" s="356"/>
      <c r="Z6" s="356"/>
      <c r="AA6" s="356"/>
      <c r="AB6" s="356"/>
      <c r="AC6" s="356"/>
      <c r="AD6" s="356"/>
      <c r="AE6" s="356"/>
      <c r="AF6" s="356"/>
      <c r="AG6" s="357"/>
      <c r="AH6" s="189">
        <f t="shared" ref="AH6:AH15" si="0">$AL$2-BL6</f>
        <v>0</v>
      </c>
      <c r="AI6" s="190">
        <f t="shared" ref="AI6:AI19" si="1">AH6+AJ6</f>
        <v>0</v>
      </c>
      <c r="AJ6" s="191">
        <f t="shared" ref="AJ6:AJ19" si="2">(BM6-AL6)</f>
        <v>0</v>
      </c>
    </row>
    <row r="7" spans="1:36" ht="16.5">
      <c r="A7" s="352" t="s">
        <v>445</v>
      </c>
      <c r="B7" s="353" t="s">
        <v>446</v>
      </c>
      <c r="C7" s="354"/>
      <c r="D7" s="188"/>
      <c r="E7" s="188"/>
      <c r="F7" s="187"/>
      <c r="G7" s="187"/>
      <c r="H7" s="188" t="s">
        <v>18</v>
      </c>
      <c r="I7" s="188"/>
      <c r="J7" s="188"/>
      <c r="K7" s="187"/>
      <c r="L7" s="187" t="s">
        <v>18</v>
      </c>
      <c r="M7" s="187" t="s">
        <v>18</v>
      </c>
      <c r="N7" s="187"/>
      <c r="O7" s="188" t="s">
        <v>18</v>
      </c>
      <c r="P7" s="188"/>
      <c r="Q7" s="188"/>
      <c r="R7" s="188"/>
      <c r="S7" s="187" t="s">
        <v>18</v>
      </c>
      <c r="T7" s="187"/>
      <c r="U7" s="187"/>
      <c r="V7" s="188" t="s">
        <v>18</v>
      </c>
      <c r="W7" s="188"/>
      <c r="X7" s="188"/>
      <c r="Y7" s="188"/>
      <c r="Z7" s="188" t="s">
        <v>18</v>
      </c>
      <c r="AA7" s="187" t="s">
        <v>18</v>
      </c>
      <c r="AB7" s="187"/>
      <c r="AC7" s="202" t="s">
        <v>18</v>
      </c>
      <c r="AD7" s="188"/>
      <c r="AE7" s="188"/>
      <c r="AF7" s="358"/>
      <c r="AG7" s="202" t="s">
        <v>18</v>
      </c>
      <c r="AH7" s="189">
        <f t="shared" si="0"/>
        <v>0</v>
      </c>
      <c r="AI7" s="190">
        <f t="shared" si="1"/>
        <v>0</v>
      </c>
      <c r="AJ7" s="191">
        <f t="shared" si="2"/>
        <v>0</v>
      </c>
    </row>
    <row r="8" spans="1:36" ht="16.5">
      <c r="A8" s="352" t="s">
        <v>447</v>
      </c>
      <c r="B8" s="353" t="s">
        <v>446</v>
      </c>
      <c r="C8" s="354"/>
      <c r="D8" s="188"/>
      <c r="E8" s="188"/>
      <c r="F8" s="187"/>
      <c r="G8" s="187" t="s">
        <v>18</v>
      </c>
      <c r="H8" s="188"/>
      <c r="I8" s="188" t="s">
        <v>16</v>
      </c>
      <c r="J8" s="188" t="s">
        <v>18</v>
      </c>
      <c r="K8" s="187" t="s">
        <v>16</v>
      </c>
      <c r="L8" s="187"/>
      <c r="M8" s="187"/>
      <c r="N8" s="187"/>
      <c r="O8" s="188"/>
      <c r="P8" s="188" t="s">
        <v>16</v>
      </c>
      <c r="Q8" s="188" t="s">
        <v>18</v>
      </c>
      <c r="R8" s="188" t="s">
        <v>16</v>
      </c>
      <c r="S8" s="187"/>
      <c r="T8" s="187"/>
      <c r="U8" s="187" t="s">
        <v>18</v>
      </c>
      <c r="V8" s="188"/>
      <c r="W8" s="188" t="s">
        <v>16</v>
      </c>
      <c r="X8" s="188" t="s">
        <v>18</v>
      </c>
      <c r="Y8" s="188" t="s">
        <v>16</v>
      </c>
      <c r="Z8" s="188"/>
      <c r="AA8" s="187"/>
      <c r="AB8" s="187"/>
      <c r="AC8" s="188"/>
      <c r="AD8" s="202" t="s">
        <v>16</v>
      </c>
      <c r="AE8" s="202" t="s">
        <v>18</v>
      </c>
      <c r="AF8" s="202" t="s">
        <v>16</v>
      </c>
      <c r="AG8" s="188"/>
      <c r="AH8" s="189">
        <f t="shared" si="0"/>
        <v>0</v>
      </c>
      <c r="AI8" s="190">
        <f t="shared" si="1"/>
        <v>0</v>
      </c>
      <c r="AJ8" s="191">
        <f t="shared" si="2"/>
        <v>0</v>
      </c>
    </row>
    <row r="9" spans="1:36" ht="16.5">
      <c r="A9" s="352" t="s">
        <v>448</v>
      </c>
      <c r="B9" s="353" t="s">
        <v>449</v>
      </c>
      <c r="C9" s="359"/>
      <c r="D9" s="355" t="s">
        <v>34</v>
      </c>
      <c r="E9" s="356"/>
      <c r="F9" s="356"/>
      <c r="G9" s="356"/>
      <c r="H9" s="357"/>
      <c r="I9" s="188"/>
      <c r="J9" s="188"/>
      <c r="K9" s="187"/>
      <c r="L9" s="187"/>
      <c r="M9" s="187"/>
      <c r="N9" s="187"/>
      <c r="O9" s="188"/>
      <c r="P9" s="188" t="s">
        <v>23</v>
      </c>
      <c r="Q9" s="188" t="s">
        <v>23</v>
      </c>
      <c r="R9" s="188"/>
      <c r="S9" s="187"/>
      <c r="T9" s="187"/>
      <c r="U9" s="187" t="s">
        <v>23</v>
      </c>
      <c r="V9" s="188"/>
      <c r="W9" s="188" t="s">
        <v>23</v>
      </c>
      <c r="X9" s="188" t="s">
        <v>23</v>
      </c>
      <c r="Y9" s="188"/>
      <c r="Z9" s="188"/>
      <c r="AA9" s="187"/>
      <c r="AB9" s="187" t="s">
        <v>23</v>
      </c>
      <c r="AC9" s="188"/>
      <c r="AD9" s="188" t="s">
        <v>23</v>
      </c>
      <c r="AE9" s="188" t="s">
        <v>23</v>
      </c>
      <c r="AF9" s="188"/>
      <c r="AG9" s="188"/>
      <c r="AH9" s="189">
        <f t="shared" si="0"/>
        <v>0</v>
      </c>
      <c r="AI9" s="190">
        <f t="shared" si="1"/>
        <v>0</v>
      </c>
      <c r="AJ9" s="191">
        <f t="shared" si="2"/>
        <v>0</v>
      </c>
    </row>
    <row r="10" spans="1:36" ht="16.5">
      <c r="A10" s="352" t="s">
        <v>450</v>
      </c>
      <c r="B10" s="353" t="s">
        <v>451</v>
      </c>
      <c r="C10" s="354"/>
      <c r="D10" s="188" t="s">
        <v>17</v>
      </c>
      <c r="E10" s="188" t="s">
        <v>17</v>
      </c>
      <c r="F10" s="187"/>
      <c r="G10" s="187" t="s">
        <v>18</v>
      </c>
      <c r="H10" s="188"/>
      <c r="I10" s="188" t="s">
        <v>17</v>
      </c>
      <c r="J10" s="188" t="s">
        <v>17</v>
      </c>
      <c r="K10" s="187"/>
      <c r="L10" s="187"/>
      <c r="M10" s="187"/>
      <c r="N10" s="187"/>
      <c r="O10" s="188"/>
      <c r="P10" s="188" t="s">
        <v>17</v>
      </c>
      <c r="Q10" s="188" t="s">
        <v>17</v>
      </c>
      <c r="R10" s="202" t="s">
        <v>17</v>
      </c>
      <c r="S10" s="187"/>
      <c r="T10" s="187"/>
      <c r="U10" s="187" t="s">
        <v>18</v>
      </c>
      <c r="V10" s="188"/>
      <c r="W10" s="188" t="s">
        <v>17</v>
      </c>
      <c r="X10" s="188" t="s">
        <v>17</v>
      </c>
      <c r="Y10" s="188" t="s">
        <v>17</v>
      </c>
      <c r="Z10" s="202" t="s">
        <v>17</v>
      </c>
      <c r="AA10" s="187"/>
      <c r="AB10" s="187"/>
      <c r="AC10" s="188"/>
      <c r="AD10" s="188" t="s">
        <v>17</v>
      </c>
      <c r="AE10" s="188" t="s">
        <v>17</v>
      </c>
      <c r="AF10" s="188" t="s">
        <v>17</v>
      </c>
      <c r="AG10" s="202" t="s">
        <v>17</v>
      </c>
      <c r="AH10" s="189">
        <f t="shared" si="0"/>
        <v>0</v>
      </c>
      <c r="AI10" s="190">
        <f t="shared" si="1"/>
        <v>0</v>
      </c>
      <c r="AJ10" s="191">
        <f t="shared" si="2"/>
        <v>0</v>
      </c>
    </row>
    <row r="11" spans="1:36" ht="16.5">
      <c r="A11" s="352" t="s">
        <v>452</v>
      </c>
      <c r="B11" s="353" t="s">
        <v>453</v>
      </c>
      <c r="C11" s="354"/>
      <c r="D11" s="188"/>
      <c r="E11" s="202" t="s">
        <v>23</v>
      </c>
      <c r="F11" s="187"/>
      <c r="G11" s="187" t="s">
        <v>23</v>
      </c>
      <c r="H11" s="188"/>
      <c r="I11" s="188"/>
      <c r="J11" s="188" t="s">
        <v>23</v>
      </c>
      <c r="K11" s="187"/>
      <c r="L11" s="187" t="s">
        <v>23</v>
      </c>
      <c r="M11" s="187"/>
      <c r="N11" s="187" t="s">
        <v>23</v>
      </c>
      <c r="O11" s="188"/>
      <c r="P11" s="188"/>
      <c r="Q11" s="188" t="s">
        <v>23</v>
      </c>
      <c r="R11" s="188"/>
      <c r="S11" s="187"/>
      <c r="T11" s="187"/>
      <c r="U11" s="187"/>
      <c r="V11" s="188"/>
      <c r="W11" s="188"/>
      <c r="X11" s="188" t="s">
        <v>23</v>
      </c>
      <c r="Y11" s="188"/>
      <c r="Z11" s="188"/>
      <c r="AA11" s="187"/>
      <c r="AB11" s="187" t="s">
        <v>23</v>
      </c>
      <c r="AC11" s="188"/>
      <c r="AD11" s="188"/>
      <c r="AE11" s="188" t="s">
        <v>23</v>
      </c>
      <c r="AF11" s="188"/>
      <c r="AG11" s="202" t="s">
        <v>23</v>
      </c>
      <c r="AH11" s="189">
        <f t="shared" si="0"/>
        <v>0</v>
      </c>
      <c r="AI11" s="190">
        <f t="shared" si="1"/>
        <v>0</v>
      </c>
      <c r="AJ11" s="191">
        <f t="shared" si="2"/>
        <v>0</v>
      </c>
    </row>
    <row r="12" spans="1:36" ht="16.5">
      <c r="A12" s="352" t="s">
        <v>454</v>
      </c>
      <c r="B12" s="353" t="s">
        <v>455</v>
      </c>
      <c r="C12" s="360"/>
      <c r="D12" s="202" t="s">
        <v>23</v>
      </c>
      <c r="E12" s="188"/>
      <c r="F12" s="187"/>
      <c r="G12" s="187" t="s">
        <v>167</v>
      </c>
      <c r="H12" s="188"/>
      <c r="I12" s="202"/>
      <c r="J12" s="202" t="s">
        <v>16</v>
      </c>
      <c r="K12" s="187"/>
      <c r="L12" s="187"/>
      <c r="M12" s="187"/>
      <c r="N12" s="187" t="s">
        <v>167</v>
      </c>
      <c r="O12" s="188"/>
      <c r="P12" s="188"/>
      <c r="Q12" s="202" t="s">
        <v>16</v>
      </c>
      <c r="R12" s="202" t="s">
        <v>23</v>
      </c>
      <c r="S12" s="187"/>
      <c r="T12" s="187"/>
      <c r="U12" s="187" t="s">
        <v>167</v>
      </c>
      <c r="V12" s="188"/>
      <c r="W12" s="188"/>
      <c r="X12" s="202" t="s">
        <v>16</v>
      </c>
      <c r="Y12" s="188" t="s">
        <v>23</v>
      </c>
      <c r="Z12" s="188"/>
      <c r="AA12" s="187"/>
      <c r="AB12" s="187" t="s">
        <v>167</v>
      </c>
      <c r="AC12" s="188"/>
      <c r="AD12" s="188"/>
      <c r="AE12" s="188"/>
      <c r="AF12" s="188" t="s">
        <v>23</v>
      </c>
      <c r="AG12" s="188"/>
      <c r="AH12" s="189">
        <f t="shared" si="0"/>
        <v>0</v>
      </c>
      <c r="AI12" s="190">
        <f t="shared" si="1"/>
        <v>0</v>
      </c>
      <c r="AJ12" s="191">
        <f t="shared" si="2"/>
        <v>0</v>
      </c>
    </row>
    <row r="13" spans="1:36" ht="16.5">
      <c r="A13" s="361" t="s">
        <v>456</v>
      </c>
      <c r="B13" s="353" t="s">
        <v>457</v>
      </c>
      <c r="C13" s="354"/>
      <c r="D13" s="188"/>
      <c r="E13" s="188"/>
      <c r="F13" s="187"/>
      <c r="G13" s="187"/>
      <c r="H13" s="188"/>
      <c r="I13" s="188" t="s">
        <v>18</v>
      </c>
      <c r="J13" s="188"/>
      <c r="K13" s="187" t="s">
        <v>18</v>
      </c>
      <c r="L13" s="187"/>
      <c r="M13" s="187"/>
      <c r="N13" s="187"/>
      <c r="O13" s="188"/>
      <c r="P13" s="188"/>
      <c r="Q13" s="188"/>
      <c r="R13" s="188"/>
      <c r="S13" s="187"/>
      <c r="T13" s="187"/>
      <c r="U13" s="187"/>
      <c r="V13" s="188"/>
      <c r="W13" s="188" t="s">
        <v>18</v>
      </c>
      <c r="X13" s="188"/>
      <c r="Y13" s="188" t="s">
        <v>18</v>
      </c>
      <c r="Z13" s="188"/>
      <c r="AA13" s="187" t="s">
        <v>18</v>
      </c>
      <c r="AB13" s="187" t="s">
        <v>18</v>
      </c>
      <c r="AC13" s="188"/>
      <c r="AD13" s="188" t="s">
        <v>18</v>
      </c>
      <c r="AE13" s="188"/>
      <c r="AF13" s="188" t="s">
        <v>18</v>
      </c>
      <c r="AG13" s="188"/>
      <c r="AH13" s="189">
        <f t="shared" si="0"/>
        <v>0</v>
      </c>
      <c r="AI13" s="190">
        <f t="shared" si="1"/>
        <v>0</v>
      </c>
      <c r="AJ13" s="191">
        <f t="shared" si="2"/>
        <v>0</v>
      </c>
    </row>
    <row r="14" spans="1:36" ht="16.5">
      <c r="A14" s="352" t="s">
        <v>458</v>
      </c>
      <c r="B14" s="353" t="s">
        <v>459</v>
      </c>
      <c r="C14" s="354"/>
      <c r="D14" s="188" t="s">
        <v>23</v>
      </c>
      <c r="E14" s="188"/>
      <c r="F14" s="187" t="s">
        <v>23</v>
      </c>
      <c r="G14" s="187"/>
      <c r="H14" s="188"/>
      <c r="I14" s="188" t="s">
        <v>23</v>
      </c>
      <c r="J14" s="188"/>
      <c r="K14" s="187"/>
      <c r="L14" s="187"/>
      <c r="M14" s="187"/>
      <c r="N14" s="187"/>
      <c r="O14" s="188"/>
      <c r="P14" s="208" t="s">
        <v>27</v>
      </c>
      <c r="Q14" s="188"/>
      <c r="R14" s="188" t="s">
        <v>23</v>
      </c>
      <c r="S14" s="187"/>
      <c r="T14" s="187" t="s">
        <v>23</v>
      </c>
      <c r="U14" s="187"/>
      <c r="V14" s="188"/>
      <c r="W14" s="188" t="s">
        <v>23</v>
      </c>
      <c r="X14" s="188"/>
      <c r="Y14" s="188" t="s">
        <v>23</v>
      </c>
      <c r="Z14" s="188"/>
      <c r="AA14" s="187"/>
      <c r="AB14" s="187"/>
      <c r="AC14" s="362"/>
      <c r="AD14" s="202" t="s">
        <v>23</v>
      </c>
      <c r="AE14" s="188"/>
      <c r="AF14" s="202" t="s">
        <v>23</v>
      </c>
      <c r="AG14" s="188"/>
      <c r="AH14" s="189">
        <f t="shared" si="0"/>
        <v>0</v>
      </c>
      <c r="AI14" s="190">
        <f t="shared" si="1"/>
        <v>0</v>
      </c>
      <c r="AJ14" s="191">
        <f t="shared" si="2"/>
        <v>0</v>
      </c>
    </row>
    <row r="15" spans="1:36" ht="16.5">
      <c r="A15" s="352" t="s">
        <v>460</v>
      </c>
      <c r="B15" s="353" t="s">
        <v>461</v>
      </c>
      <c r="C15" s="354"/>
      <c r="D15" s="188" t="s">
        <v>16</v>
      </c>
      <c r="E15" s="202" t="s">
        <v>18</v>
      </c>
      <c r="F15" s="187"/>
      <c r="G15" s="187" t="s">
        <v>18</v>
      </c>
      <c r="H15" s="188"/>
      <c r="I15" s="188"/>
      <c r="J15" s="188" t="s">
        <v>18</v>
      </c>
      <c r="K15" s="187" t="s">
        <v>16</v>
      </c>
      <c r="L15" s="201" t="s">
        <v>18</v>
      </c>
      <c r="M15" s="187"/>
      <c r="N15" s="187"/>
      <c r="O15" s="188"/>
      <c r="P15" s="188"/>
      <c r="Q15" s="188" t="s">
        <v>18</v>
      </c>
      <c r="R15" s="188" t="s">
        <v>16</v>
      </c>
      <c r="S15" s="187"/>
      <c r="T15" s="187"/>
      <c r="U15" s="187" t="s">
        <v>18</v>
      </c>
      <c r="V15" s="188"/>
      <c r="W15" s="188"/>
      <c r="X15" s="188" t="s">
        <v>18</v>
      </c>
      <c r="Y15" s="188" t="s">
        <v>16</v>
      </c>
      <c r="Z15" s="188"/>
      <c r="AA15" s="187"/>
      <c r="AB15" s="187"/>
      <c r="AC15" s="188"/>
      <c r="AD15" s="188"/>
      <c r="AE15" s="188" t="s">
        <v>18</v>
      </c>
      <c r="AF15" s="188"/>
      <c r="AG15" s="188"/>
      <c r="AH15" s="189">
        <f t="shared" si="0"/>
        <v>0</v>
      </c>
      <c r="AI15" s="190">
        <f t="shared" si="1"/>
        <v>0</v>
      </c>
      <c r="AJ15" s="191">
        <f t="shared" si="2"/>
        <v>0</v>
      </c>
    </row>
    <row r="16" spans="1:36" ht="16.5">
      <c r="A16" s="352" t="s">
        <v>462</v>
      </c>
      <c r="B16" s="353" t="s">
        <v>463</v>
      </c>
      <c r="C16" s="354"/>
      <c r="D16" s="188"/>
      <c r="E16" s="188"/>
      <c r="F16" s="187"/>
      <c r="G16" s="187"/>
      <c r="H16" s="188"/>
      <c r="I16" s="188"/>
      <c r="J16" s="188"/>
      <c r="K16" s="187"/>
      <c r="L16" s="187"/>
      <c r="M16" s="187"/>
      <c r="N16" s="187"/>
      <c r="O16" s="188"/>
      <c r="P16" s="188"/>
      <c r="Q16" s="188"/>
      <c r="R16" s="188"/>
      <c r="S16" s="187"/>
      <c r="T16" s="187"/>
      <c r="U16" s="187"/>
      <c r="V16" s="188"/>
      <c r="W16" s="188"/>
      <c r="X16" s="188"/>
      <c r="Y16" s="188"/>
      <c r="Z16" s="188"/>
      <c r="AA16" s="187"/>
      <c r="AB16" s="187"/>
      <c r="AC16" s="188"/>
      <c r="AD16" s="188"/>
      <c r="AE16" s="188"/>
      <c r="AF16" s="188"/>
      <c r="AG16" s="188"/>
      <c r="AH16" s="189">
        <f>$AL$2-BL16</f>
        <v>0</v>
      </c>
      <c r="AI16" s="190">
        <f t="shared" si="1"/>
        <v>0</v>
      </c>
      <c r="AJ16" s="191">
        <f t="shared" si="2"/>
        <v>0</v>
      </c>
    </row>
    <row r="17" spans="1:36" ht="16.5">
      <c r="A17" s="352" t="s">
        <v>464</v>
      </c>
      <c r="B17" s="353" t="s">
        <v>465</v>
      </c>
      <c r="C17" s="354"/>
      <c r="D17" s="358"/>
      <c r="E17" s="188" t="s">
        <v>17</v>
      </c>
      <c r="F17" s="187"/>
      <c r="G17" s="187"/>
      <c r="H17" s="202" t="s">
        <v>23</v>
      </c>
      <c r="I17" s="188"/>
      <c r="J17" s="188" t="s">
        <v>23</v>
      </c>
      <c r="K17" s="187"/>
      <c r="L17" s="187"/>
      <c r="M17" s="187"/>
      <c r="N17" s="187"/>
      <c r="O17" s="202" t="s">
        <v>23</v>
      </c>
      <c r="P17" s="188"/>
      <c r="Q17" s="188" t="s">
        <v>23</v>
      </c>
      <c r="R17" s="188"/>
      <c r="S17" s="187" t="s">
        <v>17</v>
      </c>
      <c r="T17" s="187"/>
      <c r="U17" s="187" t="s">
        <v>23</v>
      </c>
      <c r="V17" s="188"/>
      <c r="W17" s="188"/>
      <c r="X17" s="188" t="s">
        <v>23</v>
      </c>
      <c r="Y17" s="188"/>
      <c r="Z17" s="188" t="s">
        <v>17</v>
      </c>
      <c r="AA17" s="187"/>
      <c r="AB17" s="187" t="s">
        <v>23</v>
      </c>
      <c r="AC17" s="202" t="s">
        <v>50</v>
      </c>
      <c r="AD17" s="188"/>
      <c r="AE17" s="188" t="s">
        <v>23</v>
      </c>
      <c r="AF17" s="188"/>
      <c r="AG17" s="188" t="s">
        <v>17</v>
      </c>
      <c r="AH17" s="189">
        <f>$AL$2-BL17</f>
        <v>0</v>
      </c>
      <c r="AI17" s="190">
        <f t="shared" si="1"/>
        <v>0</v>
      </c>
      <c r="AJ17" s="191">
        <f t="shared" si="2"/>
        <v>0</v>
      </c>
    </row>
    <row r="18" spans="1:36" ht="16.5">
      <c r="A18" s="352" t="s">
        <v>466</v>
      </c>
      <c r="B18" s="353" t="s">
        <v>467</v>
      </c>
      <c r="C18" s="354"/>
      <c r="D18" s="188" t="s">
        <v>23</v>
      </c>
      <c r="E18" s="188"/>
      <c r="F18" s="187" t="s">
        <v>16</v>
      </c>
      <c r="G18" s="187"/>
      <c r="H18" s="188"/>
      <c r="I18" s="188" t="s">
        <v>16</v>
      </c>
      <c r="J18" s="202" t="s">
        <v>23</v>
      </c>
      <c r="K18" s="187" t="s">
        <v>23</v>
      </c>
      <c r="L18" s="187"/>
      <c r="M18" s="187" t="s">
        <v>16</v>
      </c>
      <c r="N18" s="187"/>
      <c r="O18" s="188"/>
      <c r="P18" s="188" t="s">
        <v>16</v>
      </c>
      <c r="Q18" s="188"/>
      <c r="R18" s="188" t="s">
        <v>414</v>
      </c>
      <c r="S18" s="187"/>
      <c r="T18" s="187" t="s">
        <v>16</v>
      </c>
      <c r="U18" s="187"/>
      <c r="V18" s="188"/>
      <c r="W18" s="188" t="s">
        <v>16</v>
      </c>
      <c r="X18" s="188" t="s">
        <v>23</v>
      </c>
      <c r="Y18" s="202" t="s">
        <v>23</v>
      </c>
      <c r="Z18" s="188"/>
      <c r="AA18" s="187" t="s">
        <v>16</v>
      </c>
      <c r="AB18" s="187"/>
      <c r="AC18" s="188"/>
      <c r="AD18" s="202" t="s">
        <v>16</v>
      </c>
      <c r="AE18" s="188"/>
      <c r="AF18" s="202" t="s">
        <v>23</v>
      </c>
      <c r="AG18" s="188"/>
      <c r="AH18" s="189">
        <f>$AL$2-BL18</f>
        <v>0</v>
      </c>
      <c r="AI18" s="190">
        <f t="shared" si="1"/>
        <v>0</v>
      </c>
      <c r="AJ18" s="191">
        <f t="shared" si="2"/>
        <v>0</v>
      </c>
    </row>
    <row r="19" spans="1:36" ht="16.5">
      <c r="A19" s="352" t="s">
        <v>468</v>
      </c>
      <c r="B19" s="353" t="s">
        <v>469</v>
      </c>
      <c r="C19" s="354"/>
      <c r="D19" s="188"/>
      <c r="E19" s="188" t="s">
        <v>23</v>
      </c>
      <c r="F19" s="187"/>
      <c r="G19" s="187" t="s">
        <v>23</v>
      </c>
      <c r="H19" s="188"/>
      <c r="I19" s="188" t="s">
        <v>23</v>
      </c>
      <c r="J19" s="188" t="s">
        <v>17</v>
      </c>
      <c r="K19" s="187"/>
      <c r="L19" s="187"/>
      <c r="M19" s="187"/>
      <c r="N19" s="187"/>
      <c r="O19" s="355" t="s">
        <v>47</v>
      </c>
      <c r="P19" s="356"/>
      <c r="Q19" s="356"/>
      <c r="R19" s="356"/>
      <c r="S19" s="356"/>
      <c r="T19" s="356"/>
      <c r="U19" s="356"/>
      <c r="V19" s="356"/>
      <c r="W19" s="356"/>
      <c r="X19" s="356"/>
      <c r="Y19" s="356"/>
      <c r="Z19" s="356"/>
      <c r="AA19" s="356"/>
      <c r="AB19" s="356"/>
      <c r="AC19" s="356"/>
      <c r="AD19" s="356"/>
      <c r="AE19" s="356"/>
      <c r="AF19" s="356"/>
      <c r="AG19" s="357"/>
      <c r="AH19" s="189">
        <f>$AL$2-BL19</f>
        <v>0</v>
      </c>
      <c r="AI19" s="190">
        <f t="shared" si="1"/>
        <v>0</v>
      </c>
      <c r="AJ19" s="191">
        <f t="shared" si="2"/>
        <v>0</v>
      </c>
    </row>
    <row r="20" spans="1:36">
      <c r="A20" s="344" t="s">
        <v>0</v>
      </c>
      <c r="B20" s="345" t="s">
        <v>1</v>
      </c>
      <c r="C20" s="363" t="s">
        <v>3</v>
      </c>
      <c r="D20" s="347">
        <v>1</v>
      </c>
      <c r="E20" s="347">
        <v>2</v>
      </c>
      <c r="F20" s="347">
        <v>3</v>
      </c>
      <c r="G20" s="347">
        <v>4</v>
      </c>
      <c r="H20" s="347">
        <v>5</v>
      </c>
      <c r="I20" s="347">
        <v>6</v>
      </c>
      <c r="J20" s="347">
        <v>7</v>
      </c>
      <c r="K20" s="347">
        <v>8</v>
      </c>
      <c r="L20" s="347">
        <v>9</v>
      </c>
      <c r="M20" s="347">
        <v>10</v>
      </c>
      <c r="N20" s="347">
        <v>11</v>
      </c>
      <c r="O20" s="347">
        <v>12</v>
      </c>
      <c r="P20" s="347">
        <v>13</v>
      </c>
      <c r="Q20" s="347">
        <v>14</v>
      </c>
      <c r="R20" s="347">
        <v>15</v>
      </c>
      <c r="S20" s="347">
        <v>16</v>
      </c>
      <c r="T20" s="347">
        <v>17</v>
      </c>
      <c r="U20" s="347">
        <v>18</v>
      </c>
      <c r="V20" s="347">
        <v>19</v>
      </c>
      <c r="W20" s="347">
        <v>20</v>
      </c>
      <c r="X20" s="347">
        <v>21</v>
      </c>
      <c r="Y20" s="347">
        <v>22</v>
      </c>
      <c r="Z20" s="347">
        <v>23</v>
      </c>
      <c r="AA20" s="347">
        <v>24</v>
      </c>
      <c r="AB20" s="347">
        <v>25</v>
      </c>
      <c r="AC20" s="347">
        <v>26</v>
      </c>
      <c r="AD20" s="347">
        <v>27</v>
      </c>
      <c r="AE20" s="347">
        <v>28</v>
      </c>
      <c r="AF20" s="347">
        <v>29</v>
      </c>
      <c r="AG20" s="347">
        <v>30</v>
      </c>
      <c r="AH20" s="364" t="s">
        <v>4</v>
      </c>
      <c r="AI20" s="365" t="s">
        <v>5</v>
      </c>
      <c r="AJ20" s="366" t="s">
        <v>6</v>
      </c>
    </row>
    <row r="21" spans="1:36">
      <c r="A21" s="344"/>
      <c r="B21" s="345" t="s">
        <v>470</v>
      </c>
      <c r="C21" s="367"/>
      <c r="D21" s="347" t="s">
        <v>13</v>
      </c>
      <c r="E21" s="347" t="s">
        <v>14</v>
      </c>
      <c r="F21" s="347" t="s">
        <v>15</v>
      </c>
      <c r="G21" s="347" t="s">
        <v>9</v>
      </c>
      <c r="H21" s="347" t="s">
        <v>10</v>
      </c>
      <c r="I21" s="347" t="s">
        <v>11</v>
      </c>
      <c r="J21" s="347" t="s">
        <v>12</v>
      </c>
      <c r="K21" s="347" t="s">
        <v>13</v>
      </c>
      <c r="L21" s="347" t="s">
        <v>14</v>
      </c>
      <c r="M21" s="347" t="s">
        <v>15</v>
      </c>
      <c r="N21" s="347" t="s">
        <v>9</v>
      </c>
      <c r="O21" s="347" t="s">
        <v>10</v>
      </c>
      <c r="P21" s="347" t="s">
        <v>11</v>
      </c>
      <c r="Q21" s="347" t="s">
        <v>12</v>
      </c>
      <c r="R21" s="347" t="s">
        <v>13</v>
      </c>
      <c r="S21" s="347" t="s">
        <v>14</v>
      </c>
      <c r="T21" s="347" t="s">
        <v>15</v>
      </c>
      <c r="U21" s="347" t="s">
        <v>9</v>
      </c>
      <c r="V21" s="347" t="s">
        <v>10</v>
      </c>
      <c r="W21" s="347" t="s">
        <v>11</v>
      </c>
      <c r="X21" s="347" t="s">
        <v>12</v>
      </c>
      <c r="Y21" s="347" t="s">
        <v>13</v>
      </c>
      <c r="Z21" s="347" t="s">
        <v>14</v>
      </c>
      <c r="AA21" s="347" t="s">
        <v>15</v>
      </c>
      <c r="AB21" s="347" t="s">
        <v>9</v>
      </c>
      <c r="AC21" s="347" t="s">
        <v>10</v>
      </c>
      <c r="AD21" s="347" t="s">
        <v>11</v>
      </c>
      <c r="AE21" s="347" t="s">
        <v>12</v>
      </c>
      <c r="AF21" s="347" t="s">
        <v>13</v>
      </c>
      <c r="AG21" s="347" t="s">
        <v>14</v>
      </c>
      <c r="AH21" s="364"/>
      <c r="AI21" s="365"/>
      <c r="AJ21" s="366"/>
    </row>
    <row r="22" spans="1:36" ht="16.5">
      <c r="A22" s="368" t="s">
        <v>471</v>
      </c>
      <c r="B22" s="353" t="s">
        <v>472</v>
      </c>
      <c r="C22" s="354"/>
      <c r="D22" s="355" t="s">
        <v>34</v>
      </c>
      <c r="E22" s="356"/>
      <c r="F22" s="356"/>
      <c r="G22" s="356"/>
      <c r="H22" s="356"/>
      <c r="I22" s="356"/>
      <c r="J22" s="356"/>
      <c r="K22" s="356"/>
      <c r="L22" s="356"/>
      <c r="M22" s="356"/>
      <c r="N22" s="356"/>
      <c r="O22" s="356"/>
      <c r="P22" s="356"/>
      <c r="Q22" s="356"/>
      <c r="R22" s="356"/>
      <c r="S22" s="356"/>
      <c r="T22" s="356"/>
      <c r="U22" s="356"/>
      <c r="V22" s="356"/>
      <c r="W22" s="357"/>
      <c r="X22" s="188" t="s">
        <v>473</v>
      </c>
      <c r="Y22" s="188"/>
      <c r="Z22" s="188" t="s">
        <v>17</v>
      </c>
      <c r="AA22" s="187"/>
      <c r="AB22" s="187"/>
      <c r="AC22" s="188"/>
      <c r="AD22" s="188"/>
      <c r="AE22" s="188" t="s">
        <v>474</v>
      </c>
      <c r="AF22" s="188"/>
      <c r="AG22" s="188" t="s">
        <v>23</v>
      </c>
      <c r="AH22" s="189">
        <f t="shared" ref="AH22:AH27" si="3">$AL$2-BL22</f>
        <v>0</v>
      </c>
      <c r="AI22" s="190">
        <f t="shared" ref="AI22:AI27" si="4">AH22+AJ22</f>
        <v>0</v>
      </c>
      <c r="AJ22" s="191">
        <f t="shared" ref="AJ22:AJ27" si="5">(BM22-AL22)</f>
        <v>0</v>
      </c>
    </row>
    <row r="23" spans="1:36" ht="16.5">
      <c r="A23" s="368" t="s">
        <v>475</v>
      </c>
      <c r="B23" s="353" t="s">
        <v>476</v>
      </c>
      <c r="C23" s="354"/>
      <c r="D23" s="188"/>
      <c r="E23" s="188"/>
      <c r="F23" s="187" t="s">
        <v>474</v>
      </c>
      <c r="G23" s="187"/>
      <c r="H23" s="188"/>
      <c r="I23" s="188" t="s">
        <v>16</v>
      </c>
      <c r="J23" s="188"/>
      <c r="K23" s="187"/>
      <c r="L23" s="187"/>
      <c r="M23" s="187"/>
      <c r="N23" s="187"/>
      <c r="O23" s="202" t="s">
        <v>16</v>
      </c>
      <c r="P23" s="188" t="s">
        <v>86</v>
      </c>
      <c r="Q23" s="188" t="s">
        <v>477</v>
      </c>
      <c r="R23" s="188"/>
      <c r="S23" s="187" t="s">
        <v>18</v>
      </c>
      <c r="T23" s="187" t="s">
        <v>18</v>
      </c>
      <c r="U23" s="187" t="s">
        <v>16</v>
      </c>
      <c r="V23" s="188"/>
      <c r="W23" s="188" t="s">
        <v>16</v>
      </c>
      <c r="X23" s="188"/>
      <c r="Y23" s="188"/>
      <c r="Z23" s="202" t="s">
        <v>23</v>
      </c>
      <c r="AA23" s="187"/>
      <c r="AB23" s="187"/>
      <c r="AC23" s="188"/>
      <c r="AD23" s="188" t="s">
        <v>86</v>
      </c>
      <c r="AE23" s="188" t="s">
        <v>477</v>
      </c>
      <c r="AF23" s="188"/>
      <c r="AG23" s="188"/>
      <c r="AH23" s="189">
        <f t="shared" si="3"/>
        <v>0</v>
      </c>
      <c r="AI23" s="190">
        <f t="shared" si="4"/>
        <v>0</v>
      </c>
      <c r="AJ23" s="191">
        <f t="shared" si="5"/>
        <v>0</v>
      </c>
    </row>
    <row r="24" spans="1:36" ht="16.5">
      <c r="A24" s="368" t="s">
        <v>478</v>
      </c>
      <c r="B24" s="353" t="s">
        <v>479</v>
      </c>
      <c r="C24" s="354"/>
      <c r="D24" s="355" t="s">
        <v>34</v>
      </c>
      <c r="E24" s="357"/>
      <c r="F24" s="187"/>
      <c r="G24" s="187"/>
      <c r="H24" s="188"/>
      <c r="I24" s="188" t="s">
        <v>477</v>
      </c>
      <c r="J24" s="188"/>
      <c r="K24" s="187" t="s">
        <v>23</v>
      </c>
      <c r="L24" s="201" t="s">
        <v>23</v>
      </c>
      <c r="M24" s="187"/>
      <c r="N24" s="187"/>
      <c r="O24" s="188"/>
      <c r="P24" s="188" t="s">
        <v>477</v>
      </c>
      <c r="Q24" s="188"/>
      <c r="R24" s="188" t="s">
        <v>23</v>
      </c>
      <c r="S24" s="187"/>
      <c r="T24" s="187"/>
      <c r="U24" s="187" t="s">
        <v>23</v>
      </c>
      <c r="V24" s="188"/>
      <c r="W24" s="188" t="s">
        <v>477</v>
      </c>
      <c r="X24" s="188"/>
      <c r="Y24" s="188" t="s">
        <v>23</v>
      </c>
      <c r="Z24" s="188"/>
      <c r="AA24" s="201" t="s">
        <v>23</v>
      </c>
      <c r="AB24" s="187" t="s">
        <v>23</v>
      </c>
      <c r="AC24" s="188"/>
      <c r="AD24" s="188" t="s">
        <v>477</v>
      </c>
      <c r="AE24" s="188"/>
      <c r="AF24" s="188" t="s">
        <v>23</v>
      </c>
      <c r="AG24" s="188"/>
      <c r="AH24" s="189">
        <f t="shared" si="3"/>
        <v>0</v>
      </c>
      <c r="AI24" s="190">
        <f t="shared" si="4"/>
        <v>0</v>
      </c>
      <c r="AJ24" s="191">
        <f t="shared" si="5"/>
        <v>0</v>
      </c>
    </row>
    <row r="25" spans="1:36" ht="16.5">
      <c r="A25" s="368" t="s">
        <v>480</v>
      </c>
      <c r="B25" s="353" t="s">
        <v>481</v>
      </c>
      <c r="C25" s="354"/>
      <c r="D25" s="188" t="s">
        <v>18</v>
      </c>
      <c r="E25" s="188"/>
      <c r="F25" s="187"/>
      <c r="G25" s="201" t="s">
        <v>23</v>
      </c>
      <c r="H25" s="188"/>
      <c r="I25" s="188" t="s">
        <v>477</v>
      </c>
      <c r="J25" s="188"/>
      <c r="K25" s="187" t="s">
        <v>18</v>
      </c>
      <c r="L25" s="187"/>
      <c r="M25" s="201" t="s">
        <v>18</v>
      </c>
      <c r="N25" s="187"/>
      <c r="O25" s="188"/>
      <c r="P25" s="188" t="s">
        <v>477</v>
      </c>
      <c r="Q25" s="188"/>
      <c r="R25" s="188" t="s">
        <v>18</v>
      </c>
      <c r="S25" s="187"/>
      <c r="T25" s="187"/>
      <c r="U25" s="187"/>
      <c r="V25" s="188"/>
      <c r="W25" s="188" t="s">
        <v>477</v>
      </c>
      <c r="X25" s="188"/>
      <c r="Y25" s="188" t="s">
        <v>18</v>
      </c>
      <c r="Z25" s="188" t="s">
        <v>18</v>
      </c>
      <c r="AA25" s="187" t="s">
        <v>18</v>
      </c>
      <c r="AB25" s="201" t="s">
        <v>18</v>
      </c>
      <c r="AC25" s="362"/>
      <c r="AD25" s="188" t="s">
        <v>477</v>
      </c>
      <c r="AE25" s="188"/>
      <c r="AF25" s="188" t="s">
        <v>18</v>
      </c>
      <c r="AG25" s="188"/>
      <c r="AH25" s="189">
        <f t="shared" si="3"/>
        <v>0</v>
      </c>
      <c r="AI25" s="190">
        <f t="shared" si="4"/>
        <v>0</v>
      </c>
      <c r="AJ25" s="191">
        <f t="shared" si="5"/>
        <v>0</v>
      </c>
    </row>
    <row r="26" spans="1:36" ht="16.5">
      <c r="A26" s="368" t="s">
        <v>482</v>
      </c>
      <c r="B26" s="353" t="s">
        <v>483</v>
      </c>
      <c r="C26" s="354"/>
      <c r="D26" s="202" t="s">
        <v>23</v>
      </c>
      <c r="E26" s="188"/>
      <c r="F26" s="187"/>
      <c r="G26" s="187"/>
      <c r="H26" s="188" t="s">
        <v>484</v>
      </c>
      <c r="I26" s="188" t="s">
        <v>167</v>
      </c>
      <c r="J26" s="188"/>
      <c r="K26" s="187"/>
      <c r="L26" s="187"/>
      <c r="M26" s="187"/>
      <c r="N26" s="187" t="s">
        <v>23</v>
      </c>
      <c r="O26" s="188" t="s">
        <v>477</v>
      </c>
      <c r="P26" s="188" t="s">
        <v>17</v>
      </c>
      <c r="Q26" s="188"/>
      <c r="R26" s="188"/>
      <c r="S26" s="187"/>
      <c r="T26" s="187"/>
      <c r="U26" s="187" t="s">
        <v>17</v>
      </c>
      <c r="V26" s="188" t="s">
        <v>477</v>
      </c>
      <c r="W26" s="188" t="s">
        <v>167</v>
      </c>
      <c r="X26" s="188"/>
      <c r="Y26" s="188"/>
      <c r="Z26" s="188"/>
      <c r="AA26" s="187"/>
      <c r="AB26" s="187"/>
      <c r="AC26" s="188" t="s">
        <v>477</v>
      </c>
      <c r="AD26" s="188" t="s">
        <v>17</v>
      </c>
      <c r="AE26" s="188"/>
      <c r="AF26" s="188"/>
      <c r="AG26" s="188" t="s">
        <v>16</v>
      </c>
      <c r="AH26" s="189">
        <f t="shared" si="3"/>
        <v>0</v>
      </c>
      <c r="AI26" s="190">
        <f t="shared" si="4"/>
        <v>0</v>
      </c>
      <c r="AJ26" s="191">
        <f t="shared" si="5"/>
        <v>0</v>
      </c>
    </row>
    <row r="27" spans="1:36" ht="16.5">
      <c r="A27" s="368" t="s">
        <v>485</v>
      </c>
      <c r="B27" s="353" t="s">
        <v>486</v>
      </c>
      <c r="C27" s="354"/>
      <c r="D27" s="369"/>
      <c r="E27" s="369" t="s">
        <v>17</v>
      </c>
      <c r="F27" s="370" t="s">
        <v>17</v>
      </c>
      <c r="G27" s="370" t="s">
        <v>18</v>
      </c>
      <c r="H27" s="369"/>
      <c r="I27" s="369" t="s">
        <v>17</v>
      </c>
      <c r="J27" s="369" t="s">
        <v>167</v>
      </c>
      <c r="K27" s="370"/>
      <c r="L27" s="370"/>
      <c r="M27" s="370"/>
      <c r="N27" s="371" t="s">
        <v>18</v>
      </c>
      <c r="O27" s="369"/>
      <c r="P27" s="369"/>
      <c r="Q27" s="369" t="s">
        <v>167</v>
      </c>
      <c r="R27" s="369"/>
      <c r="S27" s="370"/>
      <c r="T27" s="371" t="s">
        <v>50</v>
      </c>
      <c r="U27" s="370"/>
      <c r="V27" s="369" t="s">
        <v>23</v>
      </c>
      <c r="W27" s="369"/>
      <c r="X27" s="369" t="s">
        <v>49</v>
      </c>
      <c r="Y27" s="369"/>
      <c r="Z27" s="369"/>
      <c r="AA27" s="370"/>
      <c r="AB27" s="370"/>
      <c r="AC27" s="372" t="s">
        <v>23</v>
      </c>
      <c r="AD27" s="369"/>
      <c r="AE27" s="369" t="s">
        <v>49</v>
      </c>
      <c r="AF27" s="369"/>
      <c r="AG27" s="369"/>
      <c r="AH27" s="189">
        <f t="shared" si="3"/>
        <v>0</v>
      </c>
      <c r="AI27" s="190">
        <f t="shared" si="4"/>
        <v>0</v>
      </c>
      <c r="AJ27" s="191">
        <f t="shared" si="5"/>
        <v>0</v>
      </c>
    </row>
    <row r="28" spans="1:36">
      <c r="A28" s="373"/>
      <c r="B28" s="374"/>
      <c r="C28" s="218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20"/>
      <c r="AI28" s="220"/>
      <c r="AJ28" s="221"/>
    </row>
    <row r="29" spans="1:36">
      <c r="A29" s="375"/>
      <c r="B29" s="228" t="s">
        <v>487</v>
      </c>
      <c r="C29" s="228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3"/>
      <c r="AI29" s="223"/>
      <c r="AJ29" s="221"/>
    </row>
    <row r="30" spans="1:36">
      <c r="A30" s="375"/>
      <c r="B30" s="228" t="s">
        <v>488</v>
      </c>
      <c r="C30" s="228"/>
      <c r="D30" s="226" t="s">
        <v>489</v>
      </c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8"/>
      <c r="S30" s="229"/>
      <c r="T30" s="229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3"/>
      <c r="AI30" s="223"/>
      <c r="AJ30" s="221"/>
    </row>
    <row r="31" spans="1:36" ht="15.75">
      <c r="A31" s="228"/>
      <c r="B31" s="376" t="s">
        <v>490</v>
      </c>
      <c r="C31" s="376"/>
      <c r="D31" s="226"/>
      <c r="E31" s="226"/>
      <c r="F31" s="226"/>
      <c r="G31" s="226"/>
      <c r="H31" s="226"/>
      <c r="I31" s="226"/>
      <c r="J31" s="234"/>
      <c r="K31" s="235"/>
      <c r="L31" s="235"/>
      <c r="M31" s="235"/>
      <c r="N31" s="235"/>
      <c r="O31" s="235"/>
      <c r="P31" s="235"/>
      <c r="Q31" s="235"/>
      <c r="R31" s="235"/>
      <c r="S31" s="236"/>
      <c r="T31" s="236"/>
      <c r="U31" s="237"/>
      <c r="V31" s="237"/>
      <c r="W31" s="237"/>
      <c r="X31" s="237"/>
      <c r="Y31" s="237"/>
      <c r="Z31" s="228"/>
      <c r="AA31" s="226"/>
      <c r="AB31" s="238"/>
      <c r="AC31" s="238"/>
      <c r="AD31" s="238"/>
      <c r="AE31" s="238"/>
      <c r="AF31" s="238"/>
      <c r="AG31" s="238"/>
      <c r="AH31" s="238"/>
      <c r="AI31" s="238"/>
      <c r="AJ31" s="221"/>
    </row>
  </sheetData>
  <mergeCells count="14">
    <mergeCell ref="D22:W22"/>
    <mergeCell ref="D24:E24"/>
    <mergeCell ref="D9:H9"/>
    <mergeCell ref="O19:AG19"/>
    <mergeCell ref="C20:C21"/>
    <mergeCell ref="AH20:AH21"/>
    <mergeCell ref="AI20:AI21"/>
    <mergeCell ref="AJ20:AJ21"/>
    <mergeCell ref="A1:AJ3"/>
    <mergeCell ref="C4:C5"/>
    <mergeCell ref="AH4:AH5"/>
    <mergeCell ref="AI4:AI5"/>
    <mergeCell ref="AJ4:AJ5"/>
    <mergeCell ref="D6:AG6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94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enfermeira</vt:lpstr>
      <vt:lpstr>tecnicos enf</vt:lpstr>
      <vt:lpstr>ace</vt:lpstr>
      <vt:lpstr>tgp</vt:lpstr>
      <vt:lpstr>raio x</vt:lpstr>
      <vt:lpstr>medicos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 - Gerencias e Coordenadorias</dc:creator>
  <cp:lastModifiedBy>UPA Sabará  - Apoio Administrativo</cp:lastModifiedBy>
  <cp:revision>24</cp:revision>
  <cp:lastPrinted>2023-08-29T18:54:45Z</cp:lastPrinted>
  <dcterms:created xsi:type="dcterms:W3CDTF">2006-09-16T00:00:00Z</dcterms:created>
  <dcterms:modified xsi:type="dcterms:W3CDTF">2023-11-08T13:09:42Z</dcterms:modified>
  <dc:language>pt-BR</dc:language>
</cp:coreProperties>
</file>