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Enfermeiros" sheetId="1" r:id="rId1"/>
    <sheet name="ADM" sheetId="2" r:id="rId2"/>
    <sheet name="GUARDA PATRIMONIO" sheetId="3" r:id="rId3"/>
    <sheet name="Técnicos de Enfermagem" sheetId="4" r:id="rId4"/>
    <sheet name="Multi - farmácia - Assit. Socia" sheetId="5" r:id="rId5"/>
  </sheets>
  <definedNames>
    <definedName name="_xlnm.Print_Area" localSheetId="0">'Enfermeiros'!$A$1:$AM$34</definedName>
  </definedNames>
  <calcPr fullCalcOnLoad="1"/>
</workbook>
</file>

<file path=xl/sharedStrings.xml><?xml version="1.0" encoding="utf-8"?>
<sst xmlns="http://schemas.openxmlformats.org/spreadsheetml/2006/main" count="2142" uniqueCount="204">
  <si>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</si>
  <si>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</si>
  <si>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</si>
  <si>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</si>
  <si>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</si>
  <si>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</si>
  <si>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</si>
  <si>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</si>
  <si>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</si>
  <si>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</si>
  <si>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</si>
  <si>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</si>
  <si>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</si>
  <si>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</si>
  <si>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</si>
  <si>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</si>
  <si>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</si>
  <si>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</si>
  <si>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</si>
  <si>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</si>
  <si>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</si>
  <si>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>Assistente de Farmácia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</si>
  <si>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</si>
  <si>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</si>
  <si>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</si>
  <si>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</si>
  <si>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</si>
  <si>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</si>
  <si>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</si>
  <si>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</si>
  <si>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</si>
  <si>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</si>
  <si>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</si>
  <si>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</si>
  <si>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</si>
  <si>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</si>
  <si>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</si>
  <si>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HOSANE AP. DA SILVA</t>
  </si>
  <si>
    <t>GRUPO 1</t>
  </si>
  <si>
    <t>N</t>
  </si>
  <si>
    <t>AS)</t>
  </si>
  <si>
    <t>M</t>
  </si>
  <si>
    <t>629721 TEC</t>
  </si>
  <si>
    <t>247866 TEC</t>
  </si>
  <si>
    <t>MARCO ANTONIO BORDINASSI</t>
  </si>
  <si>
    <t>232459 TEC</t>
  </si>
  <si>
    <t>588297 TEC</t>
  </si>
  <si>
    <t>247503 TEC</t>
  </si>
  <si>
    <t>Willian Avelino Toledo</t>
  </si>
  <si>
    <t>497764 TEC</t>
  </si>
  <si>
    <t>710903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</si>
  <si>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</si>
  <si>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</si>
  <si>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</si>
  <si>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</si>
  <si>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</si>
  <si>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</si>
  <si>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</si>
  <si>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</si>
  <si>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</si>
  <si>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</si>
  <si>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</si>
  <si>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</si>
  <si>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APARECIDA SANTOS SILVA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</si>
  <si>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</si>
  <si>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</si>
  <si>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</si>
  <si>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</si>
  <si>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</si>
  <si>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FRANCISCO LUIZ GOMES</t>
  </si>
  <si>
    <t>BENEDITO APARECIDO BONFIM</t>
  </si>
  <si>
    <t>LUZDETE OLIVEIRA SOUSA</t>
  </si>
  <si>
    <t>CLAUDINEI APDO DOMINGUES</t>
  </si>
  <si>
    <t>ANTONIO OLIVEIRA SÁ</t>
  </si>
  <si>
    <t>GIOVANNI FRANCESCO NEGRI</t>
  </si>
  <si>
    <t>FERNANDA VALERIA SANTOS DA SILVA</t>
  </si>
  <si>
    <t>MARLENE MENEGONI</t>
  </si>
  <si>
    <t xml:space="preserve">ALINE LAMARIO DA ROSA COSTA </t>
  </si>
  <si>
    <t>POTIRA DE MORAES</t>
  </si>
  <si>
    <t>CLAUDIA MARIA VIANA DE MORAES</t>
  </si>
  <si>
    <t>P</t>
  </si>
  <si>
    <t>VINICIUS DE MELO SILVA</t>
  </si>
  <si>
    <t>11543-6</t>
  </si>
  <si>
    <t>12788-4</t>
  </si>
  <si>
    <t xml:space="preserve">CLAUDINEI BASILIO DE MELO </t>
  </si>
  <si>
    <t>15226-9</t>
  </si>
  <si>
    <t>13046-0</t>
  </si>
  <si>
    <t xml:space="preserve">DANIELE PEREIRA ALVES </t>
  </si>
  <si>
    <t>756429 AUX</t>
  </si>
  <si>
    <t xml:space="preserve">SANDRO ARLEY </t>
  </si>
  <si>
    <t>411169 AUX</t>
  </si>
  <si>
    <t xml:space="preserve">1333270 AUX </t>
  </si>
  <si>
    <t>INTERM</t>
  </si>
  <si>
    <t xml:space="preserve">815568 AUX </t>
  </si>
  <si>
    <t>873329 AUX</t>
  </si>
  <si>
    <t>867680 AUX</t>
  </si>
  <si>
    <t>876992 AUX</t>
  </si>
  <si>
    <t>877468 AUX</t>
  </si>
  <si>
    <t>MAGDA APARECIDA SALES</t>
  </si>
  <si>
    <t xml:space="preserve">THAIS APARECIDA CARDOSO DA SILVA </t>
  </si>
  <si>
    <t xml:space="preserve">NILCEIA RIBEIRO T GONÇALVES </t>
  </si>
  <si>
    <t>MARCO ANTONIO</t>
  </si>
  <si>
    <t xml:space="preserve">MORGANA  DE OLIVEIRA </t>
  </si>
  <si>
    <t xml:space="preserve">STEFANE FERNANDA BRAGA </t>
  </si>
  <si>
    <t>SILVANA PINHEIRO LOPES</t>
  </si>
  <si>
    <t xml:space="preserve">JACKELINE ROSA DA SILVA </t>
  </si>
  <si>
    <t xml:space="preserve">JANAINA FERNANDA SILVA </t>
  </si>
  <si>
    <t xml:space="preserve">RUAN HENRIQUE SILVA DE OLIVEIRA </t>
  </si>
  <si>
    <t>SILVELI TEREZINHA RODRIGUES</t>
  </si>
  <si>
    <t>359536 AUX</t>
  </si>
  <si>
    <t>602446  AUX</t>
  </si>
  <si>
    <t xml:space="preserve"> TATIANE CARVALHO FERREIRA </t>
  </si>
  <si>
    <t>CRISTIANE SILVA FERREIRA</t>
  </si>
  <si>
    <t>ROSA ELI FERNANDES  GUIMARAES</t>
  </si>
  <si>
    <t>ROSIMEIRE TEREZINHA D O SILVERIO</t>
  </si>
  <si>
    <t>ARIADNY  TEREZINHA SILVA LOPES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</si>
  <si>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</si>
  <si>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</si>
  <si>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</si>
  <si>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</si>
  <si>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</si>
  <si>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</si>
  <si>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THAIS DE CASSIA SILVA T FERNANDES</t>
  </si>
  <si>
    <t>FABIANE GOBATO</t>
  </si>
  <si>
    <t>I</t>
  </si>
  <si>
    <t>ENEDINA CAMILA DIONISIO             DIA IMPAR</t>
  </si>
  <si>
    <t>LEILIANE BATISTA MOTA                      DIA  PAR</t>
  </si>
  <si>
    <t>AT</t>
  </si>
  <si>
    <t>LEICIR  CIPRIANO</t>
  </si>
  <si>
    <t>TAMARA SANTOS SILVA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</si>
  <si>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</si>
  <si>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</si>
  <si>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</si>
  <si>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</si>
  <si>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</si>
  <si>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</si>
  <si>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</si>
  <si>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</si>
  <si>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</si>
  <si>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408795</t>
  </si>
  <si>
    <t>ANA PAULA PINHA</t>
  </si>
  <si>
    <t>JULIANA SILVA CAETANO</t>
  </si>
  <si>
    <t>454042</t>
  </si>
  <si>
    <t>759342</t>
  </si>
  <si>
    <t xml:space="preserve">EDMAR APARECIDA CAMPOS        DIA PAR </t>
  </si>
  <si>
    <t>AGNALDO CYRILLO</t>
  </si>
  <si>
    <t>DIOGO</t>
  </si>
  <si>
    <t>MIRTES MARIETA MENDES MARTINS IMPAR</t>
  </si>
  <si>
    <t>JOSELEIA FERRETE CAMARGO      DIA IMPAR</t>
  </si>
  <si>
    <t xml:space="preserve">PATRICIA ARAGÃO DA COSTA </t>
  </si>
  <si>
    <t xml:space="preserve">IOLANDA DE JESUS  </t>
  </si>
  <si>
    <t>EQUIPE 4</t>
  </si>
  <si>
    <t>MARCELO AZEVEDO</t>
  </si>
  <si>
    <t>ANA PAULA NUNES</t>
  </si>
  <si>
    <t>MIRTES MARIETA MENDES MARTINS     IMPAR</t>
  </si>
  <si>
    <t>264278 TEC</t>
  </si>
  <si>
    <t>877468</t>
  </si>
  <si>
    <t>MAGDA A SALES ATE 22/03</t>
  </si>
  <si>
    <t>EDMAR A CAMPOS  ATE 19/03</t>
  </si>
  <si>
    <t>VAGA</t>
  </si>
  <si>
    <t>FRANCYELLE CALEFI MARTINS PERRI</t>
  </si>
  <si>
    <t>Ligia Mara  PEREIRA</t>
  </si>
  <si>
    <t>292909 AUX</t>
  </si>
  <si>
    <t>X</t>
  </si>
  <si>
    <t>FO ATE 16/03</t>
  </si>
  <si>
    <t>FO ATE 29/03</t>
  </si>
  <si>
    <t>FO ATE 30/03</t>
  </si>
  <si>
    <r>
      <t xml:space="preserve">
</t>
    </r>
    <r>
      <rPr>
        <b/>
        <sz val="9"/>
        <color indexed="10"/>
        <rFont val="Arial"/>
        <family val="2"/>
      </rPr>
      <t>ESCALA DE TRABALHO PA LEONOR  - LONDRINA -MARÇO -  2022</t>
    </r>
    <r>
      <rPr>
        <b/>
        <sz val="9"/>
        <rFont val="Arial"/>
        <family val="2"/>
      </rPr>
      <t xml:space="preserve">
CARGA HORÁRIA -22 DIAS ÚTEIS -132 HS
ESCALA DE PLANTÃO ENFERMEIROS
</t>
    </r>
  </si>
  <si>
    <r>
      <rPr>
        <b/>
        <sz val="8"/>
        <color indexed="10"/>
        <rFont val="Arial"/>
        <family val="2"/>
      </rPr>
      <t>ESCALA DE TRABALHO DO PALEONOR  - LONDRINA -MARÇO -  2022</t>
    </r>
    <r>
      <rPr>
        <b/>
        <sz val="8"/>
        <rFont val="Arial"/>
        <family val="2"/>
      </rPr>
      <t xml:space="preserve">
CARGA HORÁRIA - 22 DIAS ÚTEIS 132  HS
ESCALA DE PLANTÃO ADM</t>
    </r>
  </si>
  <si>
    <r>
      <rPr>
        <b/>
        <sz val="8"/>
        <color indexed="10"/>
        <rFont val="Arial"/>
        <family val="2"/>
      </rPr>
      <t>ESCALA DE TRABALHO PA LEONOR  - LONDRINA -MARÇO -  2022</t>
    </r>
    <r>
      <rPr>
        <b/>
        <sz val="8"/>
        <rFont val="Arial"/>
        <family val="2"/>
      </rPr>
      <t xml:space="preserve">
CARGA HORÁRIA - 22 DIAS ÚTEIS 132  HS
ESCALA DE PLANTÃO  AOPA 01-PORTARIA</t>
    </r>
  </si>
  <si>
    <r>
      <t xml:space="preserve">
</t>
    </r>
    <r>
      <rPr>
        <b/>
        <sz val="8"/>
        <color indexed="10"/>
        <rFont val="Arial"/>
        <family val="2"/>
      </rPr>
      <t>ESCALA MENSAL PA LEONOR   -MARÇO-  2022</t>
    </r>
    <r>
      <rPr>
        <b/>
        <sz val="7"/>
        <rFont val="Arial"/>
        <family val="2"/>
      </rPr>
      <t xml:space="preserve">
CARGA HORÁRIA -22 DIAS ÚTEIS -132 HS
ESCALA DE PLANTÃO TÉCNICOS DE ENFERMAGEM
</t>
    </r>
  </si>
  <si>
    <r>
      <rPr>
        <b/>
        <sz val="8"/>
        <color indexed="10"/>
        <rFont val="Arial"/>
        <family val="2"/>
      </rPr>
      <t>ESCALA DE TRABALHO DO PALEONOR  - LONDRINA -MARÇO -  2022</t>
    </r>
    <r>
      <rPr>
        <b/>
        <sz val="8"/>
        <rFont val="Arial"/>
        <family val="2"/>
      </rPr>
      <t xml:space="preserve">
CARGA HORÁRIA -22 DIAS ÚTEIS 132  HS  ESCALA DE PLANTÃO Farmácia</t>
    </r>
  </si>
  <si>
    <t>1385110</t>
  </si>
  <si>
    <t>132932</t>
  </si>
  <si>
    <t>831759</t>
  </si>
  <si>
    <t>492323</t>
  </si>
  <si>
    <t>669517</t>
  </si>
  <si>
    <t>546683</t>
  </si>
  <si>
    <t>722632</t>
  </si>
  <si>
    <t>408500</t>
  </si>
  <si>
    <t>878214</t>
  </si>
  <si>
    <t>879147 aux</t>
  </si>
  <si>
    <t>977147</t>
  </si>
  <si>
    <t xml:space="preserve">1178724 AUX </t>
  </si>
  <si>
    <t>AF 01 A 15/03</t>
  </si>
  <si>
    <t>1118144 AUX</t>
  </si>
  <si>
    <t>658516 AUX</t>
  </si>
  <si>
    <t xml:space="preserve"> 233881 AUX</t>
  </si>
  <si>
    <t>756428 AUX</t>
  </si>
  <si>
    <t>694772 AUX</t>
  </si>
  <si>
    <t>878251 TEC</t>
  </si>
  <si>
    <t>902686  TEC</t>
  </si>
  <si>
    <t>F</t>
  </si>
  <si>
    <t>882649</t>
  </si>
  <si>
    <t>CONTRATO ATE 19/03</t>
  </si>
  <si>
    <t>CONTRATO ATE 22/03</t>
  </si>
  <si>
    <t xml:space="preserve">ELAINE MARIA DELLA  COLETA </t>
  </si>
  <si>
    <t>SANDRA MARQUES</t>
  </si>
  <si>
    <t>492323 TEC</t>
  </si>
  <si>
    <t>264278</t>
  </si>
  <si>
    <t xml:space="preserve">EDILAINE  ROBERTO DA SILVA </t>
  </si>
  <si>
    <t>ATE 26/03</t>
  </si>
  <si>
    <t>p</t>
  </si>
  <si>
    <t>EDMAR APARECIDA CAMPOS        DIA IMPAR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</si>
</sst>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20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6"/>
      <name val="Verdana"/>
      <family val="2"/>
    </font>
    <font>
      <b/>
      <sz val="6"/>
      <name val="Verdana"/>
      <family val="2"/>
    </font>
    <font>
      <b/>
      <sz val="8"/>
      <name val="Arial Black"/>
      <family val="2"/>
    </font>
    <font>
      <sz val="9"/>
      <name val="Arial"/>
      <family val="2"/>
    </font>
    <font>
      <sz val="9"/>
      <name val="Arial Black"/>
      <family val="2"/>
    </font>
    <font>
      <b/>
      <sz val="7.5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7"/>
      <color indexed="8"/>
      <name val="Albertus MT"/>
      <family val="2"/>
    </font>
    <font>
      <sz val="16"/>
      <name val="Arial"/>
      <family val="2"/>
    </font>
    <font>
      <b/>
      <sz val="8"/>
      <name val="Verdana"/>
      <family val="2"/>
    </font>
    <font>
      <sz val="7"/>
      <name val="Verdana"/>
      <family val="2"/>
    </font>
    <font>
      <sz val="7"/>
      <name val="Calibri"/>
      <family val="2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sz val="6"/>
      <color indexed="8"/>
      <name val="Verdana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sz val="8"/>
      <color indexed="10"/>
      <name val="Arial Black"/>
      <family val="2"/>
    </font>
    <font>
      <sz val="9"/>
      <color indexed="10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6"/>
      <color theme="1"/>
      <name val="Verdana"/>
      <family val="2"/>
    </font>
    <font>
      <sz val="8"/>
      <color rgb="FFFF0000"/>
      <name val="Arial"/>
      <family val="2"/>
    </font>
    <font>
      <sz val="8"/>
      <color rgb="FFFF0000"/>
      <name val="Arial Black"/>
      <family val="2"/>
    </font>
    <font>
      <sz val="9"/>
      <color rgb="FFFF0000"/>
      <name val="Arial"/>
      <family val="2"/>
    </font>
    <font>
      <sz val="8"/>
      <color theme="1"/>
      <name val="Verdana"/>
      <family val="2"/>
    </font>
    <font>
      <b/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5" fillId="29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0" fillId="21" borderId="5" applyNumberFormat="0" applyAlignment="0" applyProtection="0"/>
    <xf numFmtId="41" fontId="1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43" fontId="1" fillId="0" borderId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38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3" fillId="36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1" fontId="27" fillId="3" borderId="10" xfId="0" applyNumberFormat="1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38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/>
    </xf>
    <xf numFmtId="0" fontId="76" fillId="36" borderId="13" xfId="0" applyFont="1" applyFill="1" applyBorder="1" applyAlignment="1">
      <alignment vertical="center"/>
    </xf>
    <xf numFmtId="0" fontId="20" fillId="38" borderId="14" xfId="0" applyFont="1" applyFill="1" applyBorder="1" applyAlignment="1">
      <alignment horizontal="left" vertical="center"/>
    </xf>
    <xf numFmtId="0" fontId="76" fillId="36" borderId="14" xfId="0" applyFont="1" applyFill="1" applyBorder="1" applyAlignment="1">
      <alignment vertical="center"/>
    </xf>
    <xf numFmtId="0" fontId="76" fillId="36" borderId="15" xfId="0" applyFont="1" applyFill="1" applyBorder="1" applyAlignment="1">
      <alignment vertical="center"/>
    </xf>
    <xf numFmtId="0" fontId="11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6" fillId="36" borderId="14" xfId="0" applyFont="1" applyFill="1" applyBorder="1" applyAlignment="1">
      <alignment horizontal="left" vertical="center"/>
    </xf>
    <xf numFmtId="0" fontId="20" fillId="39" borderId="14" xfId="0" applyFont="1" applyFill="1" applyBorder="1" applyAlignment="1">
      <alignment horizontal="left" vertical="center"/>
    </xf>
    <xf numFmtId="0" fontId="17" fillId="0" borderId="17" xfId="0" applyFont="1" applyBorder="1" applyAlignment="1">
      <alignment/>
    </xf>
    <xf numFmtId="0" fontId="2" fillId="40" borderId="17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29" fillId="38" borderId="0" xfId="0" applyNumberFormat="1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1" fontId="27" fillId="38" borderId="0" xfId="0" applyNumberFormat="1" applyFont="1" applyFill="1" applyBorder="1" applyAlignment="1">
      <alignment horizontal="center" vertical="center"/>
    </xf>
    <xf numFmtId="1" fontId="14" fillId="38" borderId="0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left" vertical="center"/>
    </xf>
    <xf numFmtId="0" fontId="30" fillId="38" borderId="0" xfId="0" applyFont="1" applyFill="1" applyBorder="1" applyAlignment="1">
      <alignment vertical="center"/>
    </xf>
    <xf numFmtId="0" fontId="108" fillId="38" borderId="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vertical="center"/>
    </xf>
    <xf numFmtId="0" fontId="16" fillId="37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vertical="center"/>
    </xf>
    <xf numFmtId="1" fontId="22" fillId="3" borderId="1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vertical="center"/>
    </xf>
    <xf numFmtId="0" fontId="16" fillId="37" borderId="12" xfId="0" applyFont="1" applyFill="1" applyBorder="1" applyAlignment="1">
      <alignment horizontal="center"/>
    </xf>
    <xf numFmtId="0" fontId="76" fillId="36" borderId="19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9" fillId="38" borderId="0" xfId="0" applyFont="1" applyFill="1" applyAlignment="1">
      <alignment/>
    </xf>
    <xf numFmtId="1" fontId="22" fillId="3" borderId="20" xfId="0" applyNumberFormat="1" applyFont="1" applyFill="1" applyBorder="1" applyAlignment="1">
      <alignment horizontal="center"/>
    </xf>
    <xf numFmtId="1" fontId="35" fillId="3" borderId="10" xfId="0" applyNumberFormat="1" applyFont="1" applyFill="1" applyBorder="1" applyAlignment="1">
      <alignment horizontal="center" vertical="center"/>
    </xf>
    <xf numFmtId="0" fontId="108" fillId="38" borderId="21" xfId="0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horizontal="center" vertical="center"/>
    </xf>
    <xf numFmtId="0" fontId="110" fillId="35" borderId="0" xfId="0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center" vertical="center"/>
    </xf>
    <xf numFmtId="0" fontId="112" fillId="35" borderId="0" xfId="0" applyFont="1" applyFill="1" applyBorder="1" applyAlignment="1">
      <alignment horizontal="center" vertical="center"/>
    </xf>
    <xf numFmtId="0" fontId="112" fillId="33" borderId="0" xfId="0" applyFont="1" applyFill="1" applyBorder="1" applyAlignment="1">
      <alignment horizontal="center" vertical="center"/>
    </xf>
    <xf numFmtId="0" fontId="22" fillId="44" borderId="12" xfId="0" applyFont="1" applyFill="1" applyBorder="1" applyAlignment="1">
      <alignment horizontal="center" vertical="center"/>
    </xf>
    <xf numFmtId="0" fontId="20" fillId="45" borderId="14" xfId="0" applyFont="1" applyFill="1" applyBorder="1" applyAlignment="1">
      <alignment horizontal="left" vertical="center"/>
    </xf>
    <xf numFmtId="0" fontId="10" fillId="44" borderId="10" xfId="0" applyFont="1" applyFill="1" applyBorder="1" applyAlignment="1">
      <alignment horizontal="left" vertical="center"/>
    </xf>
    <xf numFmtId="0" fontId="23" fillId="45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25" fillId="45" borderId="10" xfId="0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center" vertical="center"/>
    </xf>
    <xf numFmtId="1" fontId="35" fillId="44" borderId="10" xfId="0" applyNumberFormat="1" applyFont="1" applyFill="1" applyBorder="1" applyAlignment="1">
      <alignment horizontal="center" vertical="center"/>
    </xf>
    <xf numFmtId="1" fontId="22" fillId="44" borderId="20" xfId="0" applyNumberFormat="1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22" fillId="47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20" fillId="48" borderId="1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vertical="center"/>
    </xf>
    <xf numFmtId="0" fontId="36" fillId="38" borderId="13" xfId="0" applyFont="1" applyFill="1" applyBorder="1" applyAlignment="1">
      <alignment horizontal="left" vertical="center"/>
    </xf>
    <xf numFmtId="0" fontId="113" fillId="38" borderId="0" xfId="0" applyFont="1" applyFill="1" applyAlignment="1">
      <alignment/>
    </xf>
    <xf numFmtId="0" fontId="22" fillId="49" borderId="12" xfId="0" applyFont="1" applyFill="1" applyBorder="1" applyAlignment="1">
      <alignment horizontal="center" vertical="center"/>
    </xf>
    <xf numFmtId="1" fontId="22" fillId="3" borderId="10" xfId="0" applyNumberFormat="1" applyFont="1" applyFill="1" applyBorder="1" applyAlignment="1">
      <alignment horizontal="center"/>
    </xf>
    <xf numFmtId="0" fontId="39" fillId="38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49" fontId="40" fillId="38" borderId="10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vertical="center" wrapText="1"/>
    </xf>
    <xf numFmtId="49" fontId="41" fillId="38" borderId="12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vertical="center"/>
    </xf>
    <xf numFmtId="0" fontId="20" fillId="38" borderId="23" xfId="0" applyFont="1" applyFill="1" applyBorder="1" applyAlignment="1">
      <alignment horizontal="left" vertical="center"/>
    </xf>
    <xf numFmtId="0" fontId="22" fillId="38" borderId="13" xfId="0" applyFont="1" applyFill="1" applyBorder="1" applyAlignment="1">
      <alignment horizontal="left" vertical="center"/>
    </xf>
    <xf numFmtId="0" fontId="22" fillId="38" borderId="0" xfId="0" applyFont="1" applyFill="1" applyAlignment="1">
      <alignment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vertical="center"/>
    </xf>
    <xf numFmtId="0" fontId="22" fillId="38" borderId="11" xfId="0" applyFont="1" applyFill="1" applyBorder="1" applyAlignment="1">
      <alignment vertical="center"/>
    </xf>
    <xf numFmtId="49" fontId="40" fillId="38" borderId="24" xfId="0" applyNumberFormat="1" applyFont="1" applyFill="1" applyBorder="1" applyAlignment="1">
      <alignment horizontal="center" vertical="center" wrapText="1"/>
    </xf>
    <xf numFmtId="0" fontId="114" fillId="38" borderId="10" xfId="0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vertical="center"/>
    </xf>
    <xf numFmtId="0" fontId="36" fillId="2" borderId="10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left" vertical="center"/>
    </xf>
    <xf numFmtId="49" fontId="40" fillId="38" borderId="22" xfId="0" applyNumberFormat="1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horizontal="left" vertical="center"/>
    </xf>
    <xf numFmtId="0" fontId="30" fillId="38" borderId="24" xfId="0" applyFont="1" applyFill="1" applyBorder="1" applyAlignment="1">
      <alignment vertical="center"/>
    </xf>
    <xf numFmtId="0" fontId="46" fillId="50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49" fontId="20" fillId="49" borderId="22" xfId="0" applyNumberFormat="1" applyFont="1" applyFill="1" applyBorder="1" applyAlignment="1">
      <alignment horizontal="center" vertical="center" wrapText="1"/>
    </xf>
    <xf numFmtId="49" fontId="20" fillId="49" borderId="12" xfId="0" applyNumberFormat="1" applyFont="1" applyFill="1" applyBorder="1" applyAlignment="1">
      <alignment horizontal="center" vertical="center" wrapText="1"/>
    </xf>
    <xf numFmtId="49" fontId="20" fillId="49" borderId="10" xfId="0" applyNumberFormat="1" applyFont="1" applyFill="1" applyBorder="1" applyAlignment="1">
      <alignment horizontal="center" vertical="center" wrapText="1"/>
    </xf>
    <xf numFmtId="49" fontId="20" fillId="49" borderId="10" xfId="0" applyNumberFormat="1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/>
    </xf>
    <xf numFmtId="0" fontId="27" fillId="49" borderId="10" xfId="0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49" fontId="20" fillId="38" borderId="22" xfId="0" applyNumberFormat="1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left" vertical="center"/>
    </xf>
    <xf numFmtId="0" fontId="22" fillId="38" borderId="14" xfId="0" applyFont="1" applyFill="1" applyBorder="1" applyAlignment="1">
      <alignment horizontal="left" vertical="center"/>
    </xf>
    <xf numFmtId="0" fontId="16" fillId="38" borderId="14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left" vertical="center"/>
    </xf>
    <xf numFmtId="0" fontId="22" fillId="49" borderId="14" xfId="0" applyFont="1" applyFill="1" applyBorder="1" applyAlignment="1">
      <alignment horizontal="left" vertical="center"/>
    </xf>
    <xf numFmtId="0" fontId="22" fillId="49" borderId="13" xfId="0" applyFont="1" applyFill="1" applyBorder="1" applyAlignment="1">
      <alignment horizontal="left" vertical="center"/>
    </xf>
    <xf numFmtId="0" fontId="16" fillId="49" borderId="13" xfId="0" applyFont="1" applyFill="1" applyBorder="1" applyAlignment="1">
      <alignment horizontal="left" vertical="center"/>
    </xf>
    <xf numFmtId="0" fontId="22" fillId="49" borderId="10" xfId="0" applyFont="1" applyFill="1" applyBorder="1" applyAlignment="1">
      <alignment horizontal="left" vertical="center"/>
    </xf>
    <xf numFmtId="0" fontId="22" fillId="49" borderId="24" xfId="0" applyFont="1" applyFill="1" applyBorder="1" applyAlignment="1">
      <alignment horizontal="left" vertical="center"/>
    </xf>
    <xf numFmtId="0" fontId="22" fillId="49" borderId="10" xfId="0" applyFont="1" applyFill="1" applyBorder="1" applyAlignment="1">
      <alignment vertical="center"/>
    </xf>
    <xf numFmtId="0" fontId="22" fillId="38" borderId="0" xfId="0" applyFont="1" applyFill="1" applyAlignment="1">
      <alignment horizontal="left" vertical="center"/>
    </xf>
    <xf numFmtId="0" fontId="40" fillId="38" borderId="12" xfId="0" applyFont="1" applyFill="1" applyBorder="1" applyAlignment="1">
      <alignment vertical="center" wrapText="1"/>
    </xf>
    <xf numFmtId="49" fontId="40" fillId="38" borderId="24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vertical="center" wrapText="1"/>
    </xf>
    <xf numFmtId="49" fontId="40" fillId="38" borderId="10" xfId="0" applyNumberFormat="1" applyFont="1" applyFill="1" applyBorder="1" applyAlignment="1">
      <alignment vertical="center" wrapText="1"/>
    </xf>
    <xf numFmtId="0" fontId="22" fillId="38" borderId="10" xfId="0" applyFont="1" applyFill="1" applyBorder="1" applyAlignment="1">
      <alignment horizontal="left"/>
    </xf>
    <xf numFmtId="0" fontId="22" fillId="38" borderId="23" xfId="0" applyFont="1" applyFill="1" applyBorder="1" applyAlignment="1">
      <alignment horizontal="left" vertical="center"/>
    </xf>
    <xf numFmtId="0" fontId="22" fillId="38" borderId="23" xfId="0" applyFont="1" applyFill="1" applyBorder="1" applyAlignment="1">
      <alignment horizontal="left"/>
    </xf>
    <xf numFmtId="0" fontId="32" fillId="38" borderId="1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center" vertical="center"/>
    </xf>
    <xf numFmtId="0" fontId="43" fillId="49" borderId="12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38" borderId="22" xfId="0" applyFont="1" applyFill="1" applyBorder="1" applyAlignment="1">
      <alignment horizontal="left" vertical="center"/>
    </xf>
    <xf numFmtId="0" fontId="22" fillId="38" borderId="22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7" fillId="3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left" vertical="center"/>
    </xf>
    <xf numFmtId="0" fontId="22" fillId="38" borderId="14" xfId="0" applyFont="1" applyFill="1" applyBorder="1" applyAlignment="1">
      <alignment horizontal="center" vertical="center"/>
    </xf>
    <xf numFmtId="49" fontId="48" fillId="38" borderId="24" xfId="0" applyNumberFormat="1" applyFont="1" applyFill="1" applyBorder="1" applyAlignment="1">
      <alignment horizontal="center" vertical="center" wrapText="1"/>
    </xf>
    <xf numFmtId="49" fontId="48" fillId="38" borderId="10" xfId="0" applyNumberFormat="1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/>
    </xf>
    <xf numFmtId="0" fontId="49" fillId="49" borderId="12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51" fillId="38" borderId="12" xfId="0" applyFont="1" applyFill="1" applyBorder="1" applyAlignment="1">
      <alignment horizontal="center" vertical="center"/>
    </xf>
    <xf numFmtId="0" fontId="22" fillId="49" borderId="10" xfId="0" applyFont="1" applyFill="1" applyBorder="1" applyAlignment="1">
      <alignment horizontal="center" vertical="center"/>
    </xf>
    <xf numFmtId="0" fontId="36" fillId="43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 shrinkToFit="1"/>
    </xf>
    <xf numFmtId="0" fontId="18" fillId="37" borderId="25" xfId="0" applyFont="1" applyFill="1" applyBorder="1" applyAlignment="1">
      <alignment horizontal="center" shrinkToFit="1"/>
    </xf>
    <xf numFmtId="0" fontId="16" fillId="37" borderId="1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3" fillId="38" borderId="12" xfId="0" applyFont="1" applyFill="1" applyBorder="1" applyAlignment="1">
      <alignment horizontal="center" vertical="center"/>
    </xf>
    <xf numFmtId="0" fontId="33" fillId="49" borderId="12" xfId="0" applyFont="1" applyFill="1" applyBorder="1" applyAlignment="1">
      <alignment horizontal="center" vertical="center"/>
    </xf>
    <xf numFmtId="49" fontId="40" fillId="38" borderId="26" xfId="0" applyNumberFormat="1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51" fillId="49" borderId="12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left" vertical="center"/>
    </xf>
    <xf numFmtId="0" fontId="43" fillId="38" borderId="14" xfId="0" applyFont="1" applyFill="1" applyBorder="1" applyAlignment="1">
      <alignment horizontal="left" vertical="center"/>
    </xf>
    <xf numFmtId="0" fontId="47" fillId="49" borderId="10" xfId="0" applyFont="1" applyFill="1" applyBorder="1" applyAlignment="1">
      <alignment horizontal="center" vertical="center"/>
    </xf>
    <xf numFmtId="0" fontId="16" fillId="49" borderId="12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left" vertical="center"/>
    </xf>
    <xf numFmtId="0" fontId="20" fillId="38" borderId="24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horizontal="center"/>
    </xf>
    <xf numFmtId="0" fontId="38" fillId="38" borderId="12" xfId="0" applyFont="1" applyFill="1" applyBorder="1" applyAlignment="1">
      <alignment horizontal="center" vertical="center"/>
    </xf>
    <xf numFmtId="0" fontId="50" fillId="49" borderId="12" xfId="0" applyFont="1" applyFill="1" applyBorder="1" applyAlignment="1">
      <alignment horizontal="center" vertical="center"/>
    </xf>
    <xf numFmtId="0" fontId="115" fillId="38" borderId="10" xfId="0" applyFont="1" applyFill="1" applyBorder="1" applyAlignment="1">
      <alignment horizontal="left" vertical="center"/>
    </xf>
    <xf numFmtId="0" fontId="22" fillId="3" borderId="23" xfId="0" applyFont="1" applyFill="1" applyBorder="1" applyAlignment="1">
      <alignment horizontal="left" vertical="center"/>
    </xf>
    <xf numFmtId="0" fontId="22" fillId="3" borderId="22" xfId="0" applyFont="1" applyFill="1" applyBorder="1" applyAlignment="1">
      <alignment horizontal="left" vertical="center"/>
    </xf>
    <xf numFmtId="49" fontId="40" fillId="3" borderId="24" xfId="0" applyNumberFormat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/>
    </xf>
    <xf numFmtId="0" fontId="11" fillId="51" borderId="10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vertical="center"/>
    </xf>
    <xf numFmtId="49" fontId="29" fillId="3" borderId="10" xfId="0" applyNumberFormat="1" applyFont="1" applyFill="1" applyBorder="1" applyAlignment="1">
      <alignment horizontal="center" vertical="center" wrapText="1"/>
    </xf>
    <xf numFmtId="49" fontId="48" fillId="3" borderId="10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53" fillId="38" borderId="12" xfId="0" applyFont="1" applyFill="1" applyBorder="1" applyAlignment="1">
      <alignment horizontal="center" vertical="center"/>
    </xf>
    <xf numFmtId="49" fontId="20" fillId="3" borderId="10" xfId="0" applyNumberFormat="1" applyFont="1" applyFill="1" applyBorder="1" applyAlignment="1">
      <alignment horizontal="center" vertical="center" wrapText="1"/>
    </xf>
    <xf numFmtId="3" fontId="22" fillId="38" borderId="23" xfId="0" applyNumberFormat="1" applyFont="1" applyFill="1" applyBorder="1" applyAlignment="1">
      <alignment horizontal="center" shrinkToFit="1"/>
    </xf>
    <xf numFmtId="0" fontId="31" fillId="38" borderId="10" xfId="0" applyFont="1" applyFill="1" applyBorder="1" applyAlignment="1">
      <alignment horizontal="center" vertical="center"/>
    </xf>
    <xf numFmtId="0" fontId="16" fillId="49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left" vertical="center"/>
    </xf>
    <xf numFmtId="0" fontId="115" fillId="38" borderId="10" xfId="0" applyFont="1" applyFill="1" applyBorder="1" applyAlignment="1">
      <alignment horizontal="center" vertical="center"/>
    </xf>
    <xf numFmtId="0" fontId="116" fillId="38" borderId="14" xfId="0" applyFont="1" applyFill="1" applyBorder="1" applyAlignment="1">
      <alignment horizontal="center" vertical="center"/>
    </xf>
    <xf numFmtId="0" fontId="117" fillId="38" borderId="10" xfId="0" applyFont="1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left" vertical="center"/>
    </xf>
    <xf numFmtId="49" fontId="36" fillId="38" borderId="12" xfId="0" applyNumberFormat="1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/>
    </xf>
    <xf numFmtId="0" fontId="118" fillId="38" borderId="10" xfId="0" applyFont="1" applyFill="1" applyBorder="1" applyAlignment="1">
      <alignment horizontal="center" vertical="center" wrapText="1"/>
    </xf>
    <xf numFmtId="49" fontId="48" fillId="38" borderId="12" xfId="0" applyNumberFormat="1" applyFont="1" applyFill="1" applyBorder="1" applyAlignment="1">
      <alignment horizontal="center" vertical="center" wrapText="1"/>
    </xf>
    <xf numFmtId="49" fontId="22" fillId="49" borderId="22" xfId="0" applyNumberFormat="1" applyFont="1" applyFill="1" applyBorder="1" applyAlignment="1">
      <alignment horizontal="center" vertical="center" wrapText="1"/>
    </xf>
    <xf numFmtId="49" fontId="54" fillId="38" borderId="12" xfId="0" applyNumberFormat="1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vertical="center" wrapText="1"/>
    </xf>
    <xf numFmtId="49" fontId="55" fillId="38" borderId="24" xfId="0" applyNumberFormat="1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24" xfId="0" applyNumberFormat="1" applyFont="1" applyFill="1" applyBorder="1" applyAlignment="1">
      <alignment horizontal="center" vertical="center" wrapText="1"/>
    </xf>
    <xf numFmtId="49" fontId="55" fillId="38" borderId="10" xfId="0" applyNumberFormat="1" applyFont="1" applyFill="1" applyBorder="1" applyAlignment="1">
      <alignment horizontal="center" vertical="center" wrapText="1"/>
    </xf>
    <xf numFmtId="49" fontId="55" fillId="38" borderId="24" xfId="0" applyNumberFormat="1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left" vertical="center"/>
    </xf>
    <xf numFmtId="0" fontId="22" fillId="49" borderId="27" xfId="0" applyFont="1" applyFill="1" applyBorder="1" applyAlignment="1">
      <alignment vertical="center"/>
    </xf>
    <xf numFmtId="0" fontId="22" fillId="49" borderId="23" xfId="0" applyFont="1" applyFill="1" applyBorder="1" applyAlignment="1">
      <alignment vertical="center"/>
    </xf>
    <xf numFmtId="0" fontId="22" fillId="49" borderId="22" xfId="0" applyFont="1" applyFill="1" applyBorder="1" applyAlignment="1">
      <alignment vertical="center"/>
    </xf>
    <xf numFmtId="0" fontId="57" fillId="38" borderId="0" xfId="0" applyFont="1" applyFill="1" applyAlignment="1">
      <alignment vertical="center"/>
    </xf>
    <xf numFmtId="0" fontId="43" fillId="8" borderId="12" xfId="0" applyFont="1" applyFill="1" applyBorder="1" applyAlignment="1">
      <alignment horizontal="center" vertical="center"/>
    </xf>
    <xf numFmtId="0" fontId="44" fillId="49" borderId="12" xfId="0" applyFont="1" applyFill="1" applyBorder="1" applyAlignment="1">
      <alignment horizontal="center" vertical="center"/>
    </xf>
    <xf numFmtId="0" fontId="119" fillId="38" borderId="10" xfId="0" applyFont="1" applyFill="1" applyBorder="1" applyAlignment="1">
      <alignment vertical="center"/>
    </xf>
    <xf numFmtId="0" fontId="117" fillId="38" borderId="10" xfId="0" applyFont="1" applyFill="1" applyBorder="1" applyAlignment="1">
      <alignment vertical="center"/>
    </xf>
    <xf numFmtId="49" fontId="36" fillId="49" borderId="12" xfId="0" applyNumberFormat="1" applyFont="1" applyFill="1" applyBorder="1" applyAlignment="1">
      <alignment horizontal="center" vertical="center" wrapText="1"/>
    </xf>
    <xf numFmtId="0" fontId="22" fillId="52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38" borderId="14" xfId="0" applyFont="1" applyFill="1" applyBorder="1" applyAlignment="1">
      <alignment horizontal="left" vertical="center"/>
    </xf>
    <xf numFmtId="0" fontId="25" fillId="38" borderId="23" xfId="0" applyFont="1" applyFill="1" applyBorder="1" applyAlignment="1">
      <alignment horizontal="left" vertical="center"/>
    </xf>
    <xf numFmtId="0" fontId="25" fillId="38" borderId="28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18" fillId="37" borderId="38" xfId="0" applyFont="1" applyFill="1" applyBorder="1" applyAlignment="1">
      <alignment horizontal="center" shrinkToFit="1"/>
    </xf>
    <xf numFmtId="0" fontId="18" fillId="37" borderId="12" xfId="0" applyFont="1" applyFill="1" applyBorder="1" applyAlignment="1">
      <alignment horizontal="center" shrinkToFit="1"/>
    </xf>
    <xf numFmtId="0" fontId="18" fillId="37" borderId="39" xfId="0" applyFont="1" applyFill="1" applyBorder="1" applyAlignment="1">
      <alignment horizontal="center" shrinkToFit="1"/>
    </xf>
    <xf numFmtId="0" fontId="18" fillId="37" borderId="25" xfId="0" applyFont="1" applyFill="1" applyBorder="1" applyAlignment="1">
      <alignment horizontal="center" shrinkToFit="1"/>
    </xf>
    <xf numFmtId="0" fontId="16" fillId="37" borderId="1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5" fillId="38" borderId="40" xfId="0" applyFont="1" applyFill="1" applyBorder="1" applyAlignment="1">
      <alignment horizontal="left" vertical="center"/>
    </xf>
    <xf numFmtId="0" fontId="25" fillId="38" borderId="41" xfId="0" applyFont="1" applyFill="1" applyBorder="1" applyAlignment="1">
      <alignment horizontal="left" vertical="center"/>
    </xf>
    <xf numFmtId="0" fontId="25" fillId="38" borderId="42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22" fillId="49" borderId="27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center" vertical="center"/>
    </xf>
    <xf numFmtId="0" fontId="22" fillId="49" borderId="22" xfId="0" applyFont="1" applyFill="1" applyBorder="1" applyAlignment="1">
      <alignment horizontal="center" vertical="center"/>
    </xf>
    <xf numFmtId="0" fontId="22" fillId="49" borderId="43" xfId="0" applyFont="1" applyFill="1" applyBorder="1" applyAlignment="1">
      <alignment horizontal="center" vertical="center"/>
    </xf>
    <xf numFmtId="0" fontId="22" fillId="49" borderId="0" xfId="0" applyFont="1" applyFill="1" applyBorder="1" applyAlignment="1">
      <alignment horizontal="center" vertical="center"/>
    </xf>
    <xf numFmtId="0" fontId="22" fillId="49" borderId="44" xfId="0" applyFont="1" applyFill="1" applyBorder="1" applyAlignment="1">
      <alignment horizontal="center" vertical="center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vertical="center"/>
    </xf>
    <xf numFmtId="0" fontId="3" fillId="38" borderId="48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38" borderId="49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/>
    </xf>
    <xf numFmtId="0" fontId="39" fillId="38" borderId="27" xfId="0" applyFont="1" applyFill="1" applyBorder="1" applyAlignment="1">
      <alignment horizontal="left" vertical="center"/>
    </xf>
    <xf numFmtId="0" fontId="39" fillId="38" borderId="23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3" fillId="36" borderId="5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38" fillId="38" borderId="27" xfId="0" applyFont="1" applyFill="1" applyBorder="1" applyAlignment="1">
      <alignment horizontal="left" vertical="center"/>
    </xf>
    <xf numFmtId="0" fontId="38" fillId="38" borderId="23" xfId="0" applyFont="1" applyFill="1" applyBorder="1" applyAlignment="1">
      <alignment horizontal="left" vertical="center"/>
    </xf>
    <xf numFmtId="0" fontId="38" fillId="38" borderId="22" xfId="0" applyFont="1" applyFill="1" applyBorder="1" applyAlignment="1">
      <alignment horizontal="left" vertical="center"/>
    </xf>
    <xf numFmtId="0" fontId="1" fillId="38" borderId="23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38" fillId="38" borderId="23" xfId="0" applyFont="1" applyFill="1" applyBorder="1" applyAlignment="1">
      <alignment horizontal="left"/>
    </xf>
    <xf numFmtId="0" fontId="38" fillId="38" borderId="22" xfId="0" applyFont="1" applyFill="1" applyBorder="1" applyAlignment="1">
      <alignment horizontal="left"/>
    </xf>
    <xf numFmtId="0" fontId="31" fillId="38" borderId="4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/>
    </xf>
    <xf numFmtId="0" fontId="18" fillId="37" borderId="52" xfId="0" applyFont="1" applyFill="1" applyBorder="1" applyAlignment="1">
      <alignment horizontal="center" shrinkToFit="1"/>
    </xf>
    <xf numFmtId="0" fontId="18" fillId="37" borderId="53" xfId="0" applyFont="1" applyFill="1" applyBorder="1" applyAlignment="1">
      <alignment horizontal="center" shrinkToFit="1"/>
    </xf>
    <xf numFmtId="0" fontId="38" fillId="38" borderId="10" xfId="0" applyFont="1" applyFill="1" applyBorder="1" applyAlignment="1">
      <alignment horizontal="left"/>
    </xf>
    <xf numFmtId="0" fontId="1" fillId="38" borderId="27" xfId="52" applyFont="1" applyFill="1" applyBorder="1" applyAlignment="1">
      <alignment horizontal="left"/>
      <protection/>
    </xf>
    <xf numFmtId="0" fontId="1" fillId="38" borderId="23" xfId="52" applyFont="1" applyFill="1" applyBorder="1" applyAlignment="1">
      <alignment horizontal="left"/>
      <protection/>
    </xf>
    <xf numFmtId="0" fontId="1" fillId="38" borderId="22" xfId="52" applyFont="1" applyFill="1" applyBorder="1" applyAlignment="1">
      <alignment horizontal="left"/>
      <protection/>
    </xf>
    <xf numFmtId="0" fontId="1" fillId="38" borderId="23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0" fillId="52" borderId="27" xfId="0" applyFont="1" applyFill="1" applyBorder="1" applyAlignment="1">
      <alignment horizontal="left" vertical="center"/>
    </xf>
    <xf numFmtId="0" fontId="10" fillId="52" borderId="23" xfId="0" applyFont="1" applyFill="1" applyBorder="1" applyAlignment="1">
      <alignment horizontal="left" vertical="center"/>
    </xf>
    <xf numFmtId="0" fontId="10" fillId="52" borderId="22" xfId="0" applyFont="1" applyFill="1" applyBorder="1" applyAlignment="1">
      <alignment horizontal="left" vertical="center"/>
    </xf>
    <xf numFmtId="0" fontId="1" fillId="52" borderId="27" xfId="0" applyFont="1" applyFill="1" applyBorder="1" applyAlignment="1">
      <alignment horizontal="center"/>
    </xf>
    <xf numFmtId="0" fontId="1" fillId="52" borderId="23" xfId="0" applyFont="1" applyFill="1" applyBorder="1" applyAlignment="1">
      <alignment horizontal="center"/>
    </xf>
    <xf numFmtId="0" fontId="1" fillId="52" borderId="22" xfId="0" applyFont="1" applyFill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22" fillId="38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6" fillId="49" borderId="27" xfId="0" applyFont="1" applyFill="1" applyBorder="1" applyAlignment="1">
      <alignment horizontal="center" vertical="center"/>
    </xf>
    <xf numFmtId="0" fontId="16" fillId="49" borderId="23" xfId="0" applyFont="1" applyFill="1" applyBorder="1" applyAlignment="1">
      <alignment horizontal="center" vertical="center"/>
    </xf>
    <xf numFmtId="0" fontId="16" fillId="49" borderId="22" xfId="0" applyFont="1" applyFill="1" applyBorder="1" applyAlignment="1">
      <alignment horizontal="center" vertical="center"/>
    </xf>
    <xf numFmtId="0" fontId="18" fillId="37" borderId="55" xfId="0" applyFont="1" applyFill="1" applyBorder="1" applyAlignment="1">
      <alignment horizontal="center" shrinkToFit="1"/>
    </xf>
    <xf numFmtId="0" fontId="43" fillId="49" borderId="27" xfId="0" applyFont="1" applyFill="1" applyBorder="1" applyAlignment="1">
      <alignment horizontal="center" vertical="center"/>
    </xf>
    <xf numFmtId="0" fontId="43" fillId="49" borderId="23" xfId="0" applyFont="1" applyFill="1" applyBorder="1" applyAlignment="1">
      <alignment horizontal="center" vertical="center"/>
    </xf>
    <xf numFmtId="0" fontId="43" fillId="49" borderId="22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 shrinkToFit="1"/>
    </xf>
    <xf numFmtId="0" fontId="42" fillId="49" borderId="27" xfId="0" applyFont="1" applyFill="1" applyBorder="1" applyAlignment="1">
      <alignment horizontal="center" vertical="center"/>
    </xf>
    <xf numFmtId="0" fontId="42" fillId="49" borderId="23" xfId="0" applyFont="1" applyFill="1" applyBorder="1" applyAlignment="1">
      <alignment horizontal="center" vertical="center"/>
    </xf>
    <xf numFmtId="0" fontId="42" fillId="49" borderId="22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">
      <selection activeCell="A1" sqref="A1:AM33"/>
    </sheetView>
  </sheetViews>
  <sheetFormatPr defaultColWidth="11.57421875" defaultRowHeight="15"/>
  <cols>
    <col min="1" max="1" width="8.140625" style="0" customWidth="1"/>
    <col min="2" max="2" width="23.00390625" style="0" customWidth="1"/>
    <col min="3" max="3" width="6.7109375" style="0" customWidth="1"/>
    <col min="4" max="4" width="7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7" customWidth="1"/>
    <col min="39" max="39" width="3.8515625" style="7" customWidth="1"/>
    <col min="40" max="238" width="9.140625" style="0" customWidth="1"/>
  </cols>
  <sheetData>
    <row r="1" spans="1:39" ht="12.75" customHeight="1">
      <c r="A1" s="276" t="s">
        <v>167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8"/>
    </row>
    <row r="2" spans="1:39" ht="12.7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1"/>
    </row>
    <row r="3" spans="1:39" ht="22.5" customHeight="1" thickBot="1">
      <c r="A3" s="282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4"/>
    </row>
    <row r="4" spans="1:39" ht="15" customHeight="1">
      <c r="A4" s="73" t="s">
        <v>0</v>
      </c>
      <c r="B4" s="74" t="s">
        <v>1</v>
      </c>
      <c r="C4" s="74"/>
      <c r="D4" s="208" t="s">
        <v>2</v>
      </c>
      <c r="E4" s="291" t="s">
        <v>3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  <c r="AI4" s="38">
        <v>30</v>
      </c>
      <c r="AJ4" s="38">
        <v>31</v>
      </c>
      <c r="AK4" s="285" t="s">
        <v>4</v>
      </c>
      <c r="AL4" s="287" t="s">
        <v>5</v>
      </c>
      <c r="AM4" s="289" t="s">
        <v>6</v>
      </c>
    </row>
    <row r="5" spans="1:39" ht="15" customHeight="1">
      <c r="A5" s="64"/>
      <c r="B5" s="65" t="s">
        <v>7</v>
      </c>
      <c r="C5" s="65" t="s">
        <v>16</v>
      </c>
      <c r="D5" s="207"/>
      <c r="E5" s="292"/>
      <c r="F5" s="13" t="s">
        <v>12</v>
      </c>
      <c r="G5" s="13" t="s">
        <v>9</v>
      </c>
      <c r="H5" s="13" t="s">
        <v>9</v>
      </c>
      <c r="I5" s="13" t="s">
        <v>10</v>
      </c>
      <c r="J5" s="13" t="s">
        <v>10</v>
      </c>
      <c r="K5" s="13" t="s">
        <v>11</v>
      </c>
      <c r="L5" s="13" t="s">
        <v>10</v>
      </c>
      <c r="M5" s="13" t="s">
        <v>12</v>
      </c>
      <c r="N5" s="13" t="s">
        <v>9</v>
      </c>
      <c r="O5" s="13" t="s">
        <v>9</v>
      </c>
      <c r="P5" s="13" t="s">
        <v>10</v>
      </c>
      <c r="Q5" s="13" t="s">
        <v>10</v>
      </c>
      <c r="R5" s="13" t="s">
        <v>11</v>
      </c>
      <c r="S5" s="13" t="s">
        <v>10</v>
      </c>
      <c r="T5" s="13" t="s">
        <v>12</v>
      </c>
      <c r="U5" s="13" t="s">
        <v>9</v>
      </c>
      <c r="V5" s="13" t="s">
        <v>9</v>
      </c>
      <c r="W5" s="13" t="s">
        <v>10</v>
      </c>
      <c r="X5" s="13" t="s">
        <v>10</v>
      </c>
      <c r="Y5" s="13" t="s">
        <v>11</v>
      </c>
      <c r="Z5" s="13" t="s">
        <v>10</v>
      </c>
      <c r="AA5" s="13" t="s">
        <v>12</v>
      </c>
      <c r="AB5" s="13" t="s">
        <v>9</v>
      </c>
      <c r="AC5" s="13" t="s">
        <v>9</v>
      </c>
      <c r="AD5" s="13" t="s">
        <v>10</v>
      </c>
      <c r="AE5" s="13" t="s">
        <v>10</v>
      </c>
      <c r="AF5" s="13" t="s">
        <v>11</v>
      </c>
      <c r="AG5" s="13" t="s">
        <v>10</v>
      </c>
      <c r="AH5" s="13" t="s">
        <v>12</v>
      </c>
      <c r="AI5" s="13" t="s">
        <v>9</v>
      </c>
      <c r="AJ5" s="13" t="s">
        <v>9</v>
      </c>
      <c r="AK5" s="286"/>
      <c r="AL5" s="288"/>
      <c r="AM5" s="290"/>
    </row>
    <row r="6" spans="1:39" ht="15" customHeight="1">
      <c r="A6" s="173">
        <v>117110</v>
      </c>
      <c r="B6" s="200" t="s">
        <v>63</v>
      </c>
      <c r="C6" s="174"/>
      <c r="D6" s="175"/>
      <c r="E6" s="176" t="s">
        <v>15</v>
      </c>
      <c r="F6" s="262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4"/>
      <c r="AK6" s="66">
        <v>132</v>
      </c>
      <c r="AL6" s="8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80">
        <f>SUM(AL6-132)</f>
        <v>-132</v>
      </c>
    </row>
    <row r="7" spans="1:39" ht="15" customHeight="1">
      <c r="A7" s="173">
        <v>425729</v>
      </c>
      <c r="B7" s="199" t="s">
        <v>101</v>
      </c>
      <c r="C7" s="174"/>
      <c r="D7" s="148"/>
      <c r="E7" s="176" t="s">
        <v>13</v>
      </c>
      <c r="F7" s="27" t="s">
        <v>80</v>
      </c>
      <c r="G7" s="27"/>
      <c r="H7" s="27"/>
      <c r="I7" s="27" t="s">
        <v>80</v>
      </c>
      <c r="J7" s="111"/>
      <c r="K7" s="111"/>
      <c r="L7" s="27" t="s">
        <v>80</v>
      </c>
      <c r="M7" s="27"/>
      <c r="N7" s="27"/>
      <c r="O7" s="27" t="s">
        <v>80</v>
      </c>
      <c r="P7" s="27"/>
      <c r="Q7" s="111"/>
      <c r="R7" s="111" t="s">
        <v>80</v>
      </c>
      <c r="S7" s="27"/>
      <c r="T7" s="27"/>
      <c r="U7" s="27" t="s">
        <v>80</v>
      </c>
      <c r="V7" s="27"/>
      <c r="W7" s="27"/>
      <c r="X7" s="111" t="s">
        <v>80</v>
      </c>
      <c r="Y7" s="111"/>
      <c r="Z7" s="27"/>
      <c r="AA7" s="27" t="s">
        <v>80</v>
      </c>
      <c r="AB7" s="27"/>
      <c r="AC7" s="27"/>
      <c r="AD7" s="27" t="s">
        <v>80</v>
      </c>
      <c r="AE7" s="111"/>
      <c r="AF7" s="111"/>
      <c r="AG7" s="27" t="s">
        <v>80</v>
      </c>
      <c r="AH7" s="27"/>
      <c r="AI7" s="27"/>
      <c r="AJ7" s="27" t="s">
        <v>80</v>
      </c>
      <c r="AK7" s="66">
        <v>132</v>
      </c>
      <c r="AL7" s="8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132</v>
      </c>
      <c r="AM7" s="80">
        <f>SUM(AL7-132)</f>
        <v>0</v>
      </c>
    </row>
    <row r="8" spans="1:39" ht="15" customHeight="1">
      <c r="A8" s="173">
        <v>135917</v>
      </c>
      <c r="B8" s="198" t="s">
        <v>128</v>
      </c>
      <c r="C8" s="174"/>
      <c r="D8" s="148"/>
      <c r="E8" s="176" t="s">
        <v>13</v>
      </c>
      <c r="F8" s="27"/>
      <c r="G8" s="27"/>
      <c r="H8" s="27" t="s">
        <v>80</v>
      </c>
      <c r="I8" s="27"/>
      <c r="J8" s="111"/>
      <c r="K8" s="220" t="s">
        <v>80</v>
      </c>
      <c r="L8" s="27" t="s">
        <v>41</v>
      </c>
      <c r="M8" s="27" t="s">
        <v>80</v>
      </c>
      <c r="N8" s="27"/>
      <c r="O8" s="27"/>
      <c r="P8" s="27"/>
      <c r="Q8" s="111" t="s">
        <v>80</v>
      </c>
      <c r="R8" s="111"/>
      <c r="S8" s="27"/>
      <c r="T8" s="27" t="s">
        <v>80</v>
      </c>
      <c r="U8" s="27" t="s">
        <v>41</v>
      </c>
      <c r="V8" s="27"/>
      <c r="W8" s="27" t="s">
        <v>80</v>
      </c>
      <c r="X8" s="111"/>
      <c r="Y8" s="111"/>
      <c r="Z8" s="27" t="s">
        <v>80</v>
      </c>
      <c r="AA8" s="27"/>
      <c r="AB8" s="27"/>
      <c r="AC8" s="27" t="s">
        <v>80</v>
      </c>
      <c r="AD8" s="27"/>
      <c r="AE8" s="111"/>
      <c r="AF8" s="111" t="s">
        <v>80</v>
      </c>
      <c r="AG8" s="27"/>
      <c r="AH8" s="27"/>
      <c r="AI8" s="27" t="s">
        <v>80</v>
      </c>
      <c r="AJ8" s="27"/>
      <c r="AK8" s="66">
        <v>132</v>
      </c>
      <c r="AL8" s="81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132</v>
      </c>
      <c r="AM8" s="80">
        <f>SUM(AL8-132)</f>
        <v>0</v>
      </c>
    </row>
    <row r="9" spans="1:39" ht="15" customHeight="1">
      <c r="A9" s="173">
        <v>423394</v>
      </c>
      <c r="B9" s="198" t="s">
        <v>129</v>
      </c>
      <c r="C9" s="175"/>
      <c r="D9" s="148"/>
      <c r="E9" s="176" t="s">
        <v>13</v>
      </c>
      <c r="F9" s="27"/>
      <c r="G9" s="27" t="s">
        <v>80</v>
      </c>
      <c r="H9" s="27"/>
      <c r="I9" s="27"/>
      <c r="J9" s="111" t="s">
        <v>80</v>
      </c>
      <c r="K9" s="111"/>
      <c r="L9" s="27" t="s">
        <v>12</v>
      </c>
      <c r="M9" s="27"/>
      <c r="N9" s="27" t="s">
        <v>80</v>
      </c>
      <c r="O9" s="27"/>
      <c r="P9" s="27" t="s">
        <v>80</v>
      </c>
      <c r="Q9" s="111"/>
      <c r="R9" s="111"/>
      <c r="S9" s="27" t="s">
        <v>80</v>
      </c>
      <c r="T9" s="27"/>
      <c r="U9" s="27" t="s">
        <v>12</v>
      </c>
      <c r="V9" s="27" t="s">
        <v>80</v>
      </c>
      <c r="W9" s="27"/>
      <c r="X9" s="111"/>
      <c r="Y9" s="111" t="s">
        <v>80</v>
      </c>
      <c r="Z9" s="27"/>
      <c r="AA9" s="27"/>
      <c r="AB9" s="27" t="s">
        <v>80</v>
      </c>
      <c r="AC9" s="27"/>
      <c r="AD9" s="27"/>
      <c r="AE9" s="111" t="s">
        <v>80</v>
      </c>
      <c r="AF9" s="111"/>
      <c r="AG9" s="27"/>
      <c r="AH9" s="27" t="s">
        <v>80</v>
      </c>
      <c r="AI9" s="27"/>
      <c r="AJ9" s="27"/>
      <c r="AK9" s="66">
        <v>132</v>
      </c>
      <c r="AL9" s="81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132</v>
      </c>
      <c r="AM9" s="80">
        <f>SUM(AL9-132)</f>
        <v>0</v>
      </c>
    </row>
    <row r="10" spans="1:39" ht="15" customHeight="1">
      <c r="A10" s="97">
        <v>425745</v>
      </c>
      <c r="B10" s="128" t="s">
        <v>102</v>
      </c>
      <c r="C10" s="101"/>
      <c r="D10" s="98"/>
      <c r="E10" s="100" t="s">
        <v>13</v>
      </c>
      <c r="F10" s="27" t="s">
        <v>127</v>
      </c>
      <c r="G10" s="27" t="s">
        <v>127</v>
      </c>
      <c r="H10" s="27" t="s">
        <v>127</v>
      </c>
      <c r="I10" s="27" t="s">
        <v>127</v>
      </c>
      <c r="J10" s="111" t="s">
        <v>127</v>
      </c>
      <c r="K10" s="111" t="s">
        <v>127</v>
      </c>
      <c r="L10" s="27" t="s">
        <v>127</v>
      </c>
      <c r="M10" s="27" t="s">
        <v>127</v>
      </c>
      <c r="N10" s="27" t="s">
        <v>127</v>
      </c>
      <c r="O10" s="27" t="s">
        <v>127</v>
      </c>
      <c r="P10" s="27" t="s">
        <v>127</v>
      </c>
      <c r="Q10" s="111" t="s">
        <v>127</v>
      </c>
      <c r="R10" s="111" t="s">
        <v>127</v>
      </c>
      <c r="S10" s="27" t="s">
        <v>127</v>
      </c>
      <c r="T10" s="27" t="s">
        <v>127</v>
      </c>
      <c r="U10" s="27" t="s">
        <v>127</v>
      </c>
      <c r="V10" s="27" t="s">
        <v>127</v>
      </c>
      <c r="W10" s="27" t="s">
        <v>127</v>
      </c>
      <c r="X10" s="111" t="s">
        <v>127</v>
      </c>
      <c r="Y10" s="111" t="s">
        <v>127</v>
      </c>
      <c r="Z10" s="27" t="s">
        <v>127</v>
      </c>
      <c r="AA10" s="27" t="s">
        <v>127</v>
      </c>
      <c r="AB10" s="27" t="s">
        <v>127</v>
      </c>
      <c r="AC10" s="27" t="s">
        <v>127</v>
      </c>
      <c r="AD10" s="27" t="s">
        <v>127</v>
      </c>
      <c r="AE10" s="111" t="s">
        <v>127</v>
      </c>
      <c r="AF10" s="111" t="s">
        <v>127</v>
      </c>
      <c r="AG10" s="27" t="s">
        <v>127</v>
      </c>
      <c r="AH10" s="27" t="s">
        <v>127</v>
      </c>
      <c r="AI10" s="27" t="s">
        <v>127</v>
      </c>
      <c r="AJ10" s="27" t="s">
        <v>127</v>
      </c>
      <c r="AK10" s="66"/>
      <c r="AL10" s="81"/>
      <c r="AM10" s="80"/>
    </row>
    <row r="11" spans="1:39" ht="15" customHeight="1">
      <c r="A11" s="173"/>
      <c r="B11" s="242"/>
      <c r="C11" s="174"/>
      <c r="D11" s="175"/>
      <c r="E11" s="176"/>
      <c r="F11" s="27"/>
      <c r="G11" s="27"/>
      <c r="H11" s="27"/>
      <c r="I11" s="27"/>
      <c r="J11" s="111"/>
      <c r="K11" s="111"/>
      <c r="L11" s="27"/>
      <c r="M11" s="27"/>
      <c r="N11" s="27"/>
      <c r="O11" s="27"/>
      <c r="P11" s="27"/>
      <c r="Q11" s="111"/>
      <c r="R11" s="111"/>
      <c r="S11" s="27"/>
      <c r="T11" s="27"/>
      <c r="U11" s="27"/>
      <c r="V11" s="27"/>
      <c r="W11" s="27"/>
      <c r="X11" s="111"/>
      <c r="Y11" s="111"/>
      <c r="Z11" s="27"/>
      <c r="AA11" s="27"/>
      <c r="AB11" s="27"/>
      <c r="AC11" s="27"/>
      <c r="AD11" s="27"/>
      <c r="AE11" s="111"/>
      <c r="AF11" s="111"/>
      <c r="AG11" s="27"/>
      <c r="AH11" s="27"/>
      <c r="AI11" s="27"/>
      <c r="AJ11" s="27"/>
      <c r="AK11" s="66"/>
      <c r="AL11" s="81"/>
      <c r="AM11" s="80"/>
    </row>
    <row r="12" spans="1:39" ht="15" customHeight="1">
      <c r="A12" s="173"/>
      <c r="B12" s="242"/>
      <c r="C12" s="174"/>
      <c r="D12" s="175"/>
      <c r="E12" s="176"/>
      <c r="F12" s="27"/>
      <c r="G12" s="27"/>
      <c r="H12" s="27"/>
      <c r="I12" s="27"/>
      <c r="J12" s="111"/>
      <c r="K12" s="111"/>
      <c r="L12" s="27"/>
      <c r="M12" s="27"/>
      <c r="N12" s="27"/>
      <c r="O12" s="27"/>
      <c r="P12" s="27"/>
      <c r="Q12" s="111"/>
      <c r="R12" s="111"/>
      <c r="S12" s="27"/>
      <c r="T12" s="27"/>
      <c r="U12" s="27"/>
      <c r="V12" s="27"/>
      <c r="W12" s="27"/>
      <c r="X12" s="111"/>
      <c r="Y12" s="111"/>
      <c r="Z12" s="27"/>
      <c r="AA12" s="27"/>
      <c r="AB12" s="27"/>
      <c r="AC12" s="27"/>
      <c r="AD12" s="27"/>
      <c r="AE12" s="111"/>
      <c r="AF12" s="111"/>
      <c r="AG12" s="27"/>
      <c r="AH12" s="27"/>
      <c r="AI12" s="27"/>
      <c r="AJ12" s="27"/>
      <c r="AK12" s="66"/>
      <c r="AL12" s="81"/>
      <c r="AM12" s="80"/>
    </row>
    <row r="13" spans="1:39" ht="15" customHeight="1">
      <c r="A13" s="173"/>
      <c r="B13" s="242"/>
      <c r="C13" s="174"/>
      <c r="D13" s="175"/>
      <c r="E13" s="176"/>
      <c r="F13" s="27"/>
      <c r="G13" s="27"/>
      <c r="H13" s="27"/>
      <c r="I13" s="27"/>
      <c r="J13" s="111"/>
      <c r="K13" s="111"/>
      <c r="L13" s="27"/>
      <c r="M13" s="27"/>
      <c r="N13" s="27"/>
      <c r="O13" s="27"/>
      <c r="P13" s="27"/>
      <c r="Q13" s="111"/>
      <c r="R13" s="111"/>
      <c r="S13" s="27"/>
      <c r="T13" s="27"/>
      <c r="U13" s="27"/>
      <c r="V13" s="27"/>
      <c r="W13" s="27"/>
      <c r="X13" s="111"/>
      <c r="Y13" s="111"/>
      <c r="Z13" s="27"/>
      <c r="AA13" s="27"/>
      <c r="AB13" s="27"/>
      <c r="AC13" s="27"/>
      <c r="AD13" s="27"/>
      <c r="AE13" s="111"/>
      <c r="AF13" s="111"/>
      <c r="AG13" s="27"/>
      <c r="AH13" s="27"/>
      <c r="AI13" s="27"/>
      <c r="AJ13" s="27"/>
      <c r="AK13" s="66"/>
      <c r="AL13" s="81"/>
      <c r="AM13" s="80"/>
    </row>
    <row r="14" spans="1:39" ht="15" customHeight="1">
      <c r="A14" s="173"/>
      <c r="B14" s="198"/>
      <c r="C14" s="175"/>
      <c r="D14" s="148"/>
      <c r="E14" s="176"/>
      <c r="F14" s="180"/>
      <c r="G14" s="27"/>
      <c r="H14" s="27"/>
      <c r="I14" s="27"/>
      <c r="J14" s="111"/>
      <c r="K14" s="111"/>
      <c r="L14" s="27"/>
      <c r="M14" s="27"/>
      <c r="N14" s="27"/>
      <c r="O14" s="27"/>
      <c r="P14" s="27"/>
      <c r="Q14" s="111"/>
      <c r="R14" s="111"/>
      <c r="S14" s="27"/>
      <c r="T14" s="27"/>
      <c r="U14" s="27"/>
      <c r="V14" s="27"/>
      <c r="W14" s="27"/>
      <c r="X14" s="111"/>
      <c r="Y14" s="111"/>
      <c r="Z14" s="27"/>
      <c r="AA14" s="27"/>
      <c r="AB14" s="27"/>
      <c r="AC14" s="27"/>
      <c r="AD14" s="27"/>
      <c r="AE14" s="111"/>
      <c r="AF14" s="111"/>
      <c r="AG14" s="27"/>
      <c r="AH14" s="27"/>
      <c r="AI14" s="27"/>
      <c r="AJ14" s="27"/>
      <c r="AK14" s="66"/>
      <c r="AL14" s="81"/>
      <c r="AM14" s="80"/>
    </row>
    <row r="15" spans="1:39" ht="15" customHeight="1">
      <c r="A15" s="64" t="s">
        <v>0</v>
      </c>
      <c r="B15" s="207" t="s">
        <v>1</v>
      </c>
      <c r="C15" s="207"/>
      <c r="D15" s="207" t="s">
        <v>2</v>
      </c>
      <c r="E15" s="292" t="s">
        <v>3</v>
      </c>
      <c r="F15" s="38">
        <v>1</v>
      </c>
      <c r="G15" s="38">
        <v>2</v>
      </c>
      <c r="H15" s="38">
        <v>3</v>
      </c>
      <c r="I15" s="38">
        <v>4</v>
      </c>
      <c r="J15" s="38">
        <v>5</v>
      </c>
      <c r="K15" s="38">
        <v>6</v>
      </c>
      <c r="L15" s="38">
        <v>7</v>
      </c>
      <c r="M15" s="38">
        <v>8</v>
      </c>
      <c r="N15" s="38">
        <v>9</v>
      </c>
      <c r="O15" s="38">
        <v>10</v>
      </c>
      <c r="P15" s="38">
        <v>11</v>
      </c>
      <c r="Q15" s="38">
        <v>12</v>
      </c>
      <c r="R15" s="38">
        <v>13</v>
      </c>
      <c r="S15" s="38">
        <v>14</v>
      </c>
      <c r="T15" s="38">
        <v>15</v>
      </c>
      <c r="U15" s="38">
        <v>16</v>
      </c>
      <c r="V15" s="38">
        <v>17</v>
      </c>
      <c r="W15" s="38">
        <v>18</v>
      </c>
      <c r="X15" s="38">
        <v>19</v>
      </c>
      <c r="Y15" s="38">
        <v>20</v>
      </c>
      <c r="Z15" s="38">
        <v>21</v>
      </c>
      <c r="AA15" s="38">
        <v>22</v>
      </c>
      <c r="AB15" s="38">
        <v>23</v>
      </c>
      <c r="AC15" s="38">
        <v>24</v>
      </c>
      <c r="AD15" s="38">
        <v>25</v>
      </c>
      <c r="AE15" s="38">
        <v>26</v>
      </c>
      <c r="AF15" s="38">
        <v>27</v>
      </c>
      <c r="AG15" s="38">
        <v>28</v>
      </c>
      <c r="AH15" s="38">
        <v>29</v>
      </c>
      <c r="AI15" s="38">
        <v>30</v>
      </c>
      <c r="AJ15" s="38">
        <v>31</v>
      </c>
      <c r="AK15" s="285" t="s">
        <v>4</v>
      </c>
      <c r="AL15" s="287" t="s">
        <v>5</v>
      </c>
      <c r="AM15" s="289" t="s">
        <v>6</v>
      </c>
    </row>
    <row r="16" spans="1:39" ht="15" customHeight="1">
      <c r="A16" s="64"/>
      <c r="B16" s="207" t="s">
        <v>7</v>
      </c>
      <c r="C16" s="207"/>
      <c r="D16" s="207"/>
      <c r="E16" s="292"/>
      <c r="F16" s="13" t="s">
        <v>12</v>
      </c>
      <c r="G16" s="13" t="s">
        <v>9</v>
      </c>
      <c r="H16" s="13" t="s">
        <v>9</v>
      </c>
      <c r="I16" s="13" t="s">
        <v>10</v>
      </c>
      <c r="J16" s="13" t="s">
        <v>10</v>
      </c>
      <c r="K16" s="13" t="s">
        <v>11</v>
      </c>
      <c r="L16" s="13" t="s">
        <v>10</v>
      </c>
      <c r="M16" s="13" t="s">
        <v>12</v>
      </c>
      <c r="N16" s="13" t="s">
        <v>9</v>
      </c>
      <c r="O16" s="13" t="s">
        <v>9</v>
      </c>
      <c r="P16" s="13" t="s">
        <v>10</v>
      </c>
      <c r="Q16" s="13" t="s">
        <v>10</v>
      </c>
      <c r="R16" s="13" t="s">
        <v>11</v>
      </c>
      <c r="S16" s="13" t="s">
        <v>10</v>
      </c>
      <c r="T16" s="13" t="s">
        <v>12</v>
      </c>
      <c r="U16" s="13" t="s">
        <v>9</v>
      </c>
      <c r="V16" s="13" t="s">
        <v>9</v>
      </c>
      <c r="W16" s="13" t="s">
        <v>10</v>
      </c>
      <c r="X16" s="13" t="s">
        <v>10</v>
      </c>
      <c r="Y16" s="13" t="s">
        <v>11</v>
      </c>
      <c r="Z16" s="13" t="s">
        <v>10</v>
      </c>
      <c r="AA16" s="13" t="s">
        <v>12</v>
      </c>
      <c r="AB16" s="13" t="s">
        <v>9</v>
      </c>
      <c r="AC16" s="13" t="s">
        <v>9</v>
      </c>
      <c r="AD16" s="13" t="s">
        <v>10</v>
      </c>
      <c r="AE16" s="13" t="s">
        <v>10</v>
      </c>
      <c r="AF16" s="13" t="s">
        <v>11</v>
      </c>
      <c r="AG16" s="13" t="s">
        <v>10</v>
      </c>
      <c r="AH16" s="13" t="s">
        <v>12</v>
      </c>
      <c r="AI16" s="13" t="s">
        <v>9</v>
      </c>
      <c r="AJ16" s="13" t="s">
        <v>9</v>
      </c>
      <c r="AK16" s="286"/>
      <c r="AL16" s="288"/>
      <c r="AM16" s="290"/>
    </row>
    <row r="17" spans="1:39" ht="15" customHeight="1">
      <c r="A17" s="210" t="s">
        <v>130</v>
      </c>
      <c r="B17" s="134" t="s">
        <v>62</v>
      </c>
      <c r="C17" s="101"/>
      <c r="D17" s="99" t="s">
        <v>51</v>
      </c>
      <c r="E17" s="100" t="s">
        <v>14</v>
      </c>
      <c r="F17" s="300" t="s">
        <v>165</v>
      </c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2"/>
      <c r="AI17" s="111"/>
      <c r="AJ17" s="111"/>
      <c r="AK17" s="66">
        <v>132</v>
      </c>
      <c r="AL17" s="81">
        <f>COUNTIF(D17:AK17,"T")*6+COUNTIF(D17:AK17,"P")*12+COUNTIF(D17:AK17,"M")*6+COUNTIF(D17:AK17,"I")*6+COUNTIF(D17:AK17,"N")*12+COUNTIF(D17:AK17,"TI")*11+COUNTIF(D17:AK17,"MT")*12+COUNTIF(D17:AK17,"MN")*18+COUNTIF(D17:AK17,"PI")*17+COUNTIF(D17:AK17,"TN")*18+COUNTIF(D17:AK17,"NB")*6+COUNTIF(D17:AK17,"AF")*6</f>
        <v>0</v>
      </c>
      <c r="AM17" s="80">
        <f>SUM(AL17-6)</f>
        <v>-6</v>
      </c>
    </row>
    <row r="18" spans="1:39" ht="15" customHeight="1">
      <c r="A18" s="97">
        <v>425710</v>
      </c>
      <c r="B18" s="128" t="s">
        <v>100</v>
      </c>
      <c r="C18" s="98"/>
      <c r="D18" s="99" t="s">
        <v>56</v>
      </c>
      <c r="E18" s="100" t="s">
        <v>14</v>
      </c>
      <c r="F18" s="27"/>
      <c r="G18" s="27"/>
      <c r="H18" s="27" t="s">
        <v>39</v>
      </c>
      <c r="I18" s="27"/>
      <c r="J18" s="111"/>
      <c r="K18" s="111" t="s">
        <v>39</v>
      </c>
      <c r="L18" s="27" t="s">
        <v>39</v>
      </c>
      <c r="M18" s="27"/>
      <c r="N18" s="27" t="s">
        <v>39</v>
      </c>
      <c r="O18" s="27"/>
      <c r="P18" s="27"/>
      <c r="Q18" s="111" t="s">
        <v>39</v>
      </c>
      <c r="R18" s="111"/>
      <c r="S18" s="27"/>
      <c r="T18" s="27" t="s">
        <v>39</v>
      </c>
      <c r="U18" s="27"/>
      <c r="V18" s="27"/>
      <c r="W18" s="27" t="s">
        <v>39</v>
      </c>
      <c r="X18" s="111"/>
      <c r="Y18" s="111"/>
      <c r="Z18" s="27" t="s">
        <v>39</v>
      </c>
      <c r="AA18" s="27"/>
      <c r="AB18" s="27"/>
      <c r="AC18" s="27" t="s">
        <v>39</v>
      </c>
      <c r="AD18" s="27"/>
      <c r="AE18" s="111"/>
      <c r="AF18" s="111" t="s">
        <v>39</v>
      </c>
      <c r="AG18" s="27"/>
      <c r="AH18" s="27"/>
      <c r="AI18" s="27" t="s">
        <v>39</v>
      </c>
      <c r="AJ18" s="27"/>
      <c r="AK18" s="66">
        <v>132</v>
      </c>
      <c r="AL18" s="81">
        <f>COUNTIF(D18:AK18,"T")*6+COUNTIF(D18:AK18,"P")*12+COUNTIF(D18:AK18,"M")*6+COUNTIF(D18:AK18,"I")*6+COUNTIF(D18:AK18,"N")*12+COUNTIF(D18:AK18,"TI")*11+COUNTIF(D18:AK18,"MT")*12+COUNTIF(D18:AK18,"MN")*18+COUNTIF(D18:AK18,"PI")*17+COUNTIF(D18:AK18,"TN")*18+COUNTIF(D18:AK18,"NB")*6+COUNTIF(D18:AK18,"AF")*6</f>
        <v>132</v>
      </c>
      <c r="AM18" s="80">
        <f>SUM(AL18-132)</f>
        <v>0</v>
      </c>
    </row>
    <row r="19" spans="1:39" ht="15" customHeight="1">
      <c r="A19" s="97">
        <v>128562</v>
      </c>
      <c r="B19" s="135" t="s">
        <v>64</v>
      </c>
      <c r="C19" s="98">
        <v>157559</v>
      </c>
      <c r="D19" s="99" t="s">
        <v>30</v>
      </c>
      <c r="E19" s="100" t="s">
        <v>14</v>
      </c>
      <c r="F19" s="27"/>
      <c r="G19" s="27" t="s">
        <v>39</v>
      </c>
      <c r="H19" s="27"/>
      <c r="I19" s="27"/>
      <c r="J19" s="111" t="s">
        <v>39</v>
      </c>
      <c r="K19" s="111"/>
      <c r="L19" s="27"/>
      <c r="M19" s="27" t="s">
        <v>39</v>
      </c>
      <c r="N19" s="27"/>
      <c r="O19" s="27"/>
      <c r="P19" s="27" t="s">
        <v>39</v>
      </c>
      <c r="Q19" s="111"/>
      <c r="R19" s="111"/>
      <c r="S19" s="27" t="s">
        <v>39</v>
      </c>
      <c r="T19" s="27"/>
      <c r="U19" s="27" t="s">
        <v>39</v>
      </c>
      <c r="V19" s="27" t="s">
        <v>39</v>
      </c>
      <c r="W19" s="27"/>
      <c r="X19" s="111"/>
      <c r="Y19" s="111" t="s">
        <v>39</v>
      </c>
      <c r="Z19" s="27"/>
      <c r="AA19" s="27"/>
      <c r="AB19" s="27" t="s">
        <v>39</v>
      </c>
      <c r="AC19" s="27"/>
      <c r="AD19" s="27"/>
      <c r="AE19" s="111" t="s">
        <v>39</v>
      </c>
      <c r="AF19" s="111"/>
      <c r="AG19" s="27"/>
      <c r="AH19" s="27" t="s">
        <v>39</v>
      </c>
      <c r="AI19" s="27"/>
      <c r="AJ19" s="27"/>
      <c r="AK19" s="66">
        <v>132</v>
      </c>
      <c r="AL19" s="81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132</v>
      </c>
      <c r="AM19" s="80">
        <f>SUM(AL19-132)</f>
        <v>0</v>
      </c>
    </row>
    <row r="20" spans="1:39" ht="15" customHeight="1">
      <c r="A20" s="173">
        <v>117110</v>
      </c>
      <c r="B20" s="200" t="s">
        <v>63</v>
      </c>
      <c r="C20" s="175"/>
      <c r="D20" s="148" t="s">
        <v>51</v>
      </c>
      <c r="E20" s="176" t="s">
        <v>14</v>
      </c>
      <c r="F20" s="27" t="s">
        <v>39</v>
      </c>
      <c r="G20" s="27"/>
      <c r="H20" s="27"/>
      <c r="I20" s="27" t="s">
        <v>39</v>
      </c>
      <c r="J20" s="111"/>
      <c r="K20" s="111"/>
      <c r="L20" s="27" t="s">
        <v>39</v>
      </c>
      <c r="M20" s="27"/>
      <c r="N20" s="27"/>
      <c r="O20" s="27" t="s">
        <v>39</v>
      </c>
      <c r="P20" s="27"/>
      <c r="Q20" s="111"/>
      <c r="R20" s="111"/>
      <c r="S20" s="27" t="s">
        <v>41</v>
      </c>
      <c r="T20" s="27" t="s">
        <v>41</v>
      </c>
      <c r="U20" s="27" t="s">
        <v>41</v>
      </c>
      <c r="V20" s="27" t="s">
        <v>41</v>
      </c>
      <c r="W20" s="27" t="s">
        <v>41</v>
      </c>
      <c r="X20" s="111"/>
      <c r="Y20" s="111"/>
      <c r="Z20" s="27" t="s">
        <v>41</v>
      </c>
      <c r="AA20" s="27" t="s">
        <v>41</v>
      </c>
      <c r="AB20" s="27" t="s">
        <v>41</v>
      </c>
      <c r="AC20" s="27" t="s">
        <v>41</v>
      </c>
      <c r="AD20" s="27" t="s">
        <v>41</v>
      </c>
      <c r="AE20" s="111"/>
      <c r="AF20" s="111"/>
      <c r="AG20" s="26" t="s">
        <v>39</v>
      </c>
      <c r="AH20" s="26"/>
      <c r="AI20" s="26"/>
      <c r="AJ20" s="272" t="s">
        <v>39</v>
      </c>
      <c r="AK20" s="66">
        <v>132</v>
      </c>
      <c r="AL20" s="81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132</v>
      </c>
      <c r="AM20" s="80">
        <f>SUM(AL20-132)</f>
        <v>0</v>
      </c>
    </row>
    <row r="21" spans="1:39" ht="15" customHeight="1">
      <c r="A21" s="173">
        <v>423033</v>
      </c>
      <c r="B21" s="199" t="s">
        <v>200</v>
      </c>
      <c r="C21" s="174"/>
      <c r="D21" s="148" t="s">
        <v>51</v>
      </c>
      <c r="E21" s="176" t="s">
        <v>14</v>
      </c>
      <c r="F21" s="27" t="s">
        <v>39</v>
      </c>
      <c r="G21" s="27"/>
      <c r="H21" s="27"/>
      <c r="I21" s="27" t="s">
        <v>39</v>
      </c>
      <c r="J21" s="111"/>
      <c r="K21" s="111"/>
      <c r="L21" s="27" t="s">
        <v>39</v>
      </c>
      <c r="M21" s="27"/>
      <c r="N21" s="27"/>
      <c r="O21" s="27" t="s">
        <v>39</v>
      </c>
      <c r="P21" s="27" t="s">
        <v>124</v>
      </c>
      <c r="Q21" s="111"/>
      <c r="R21" s="111" t="s">
        <v>39</v>
      </c>
      <c r="S21" s="27"/>
      <c r="T21" s="27"/>
      <c r="U21" s="27" t="s">
        <v>39</v>
      </c>
      <c r="V21" s="27"/>
      <c r="W21" s="27"/>
      <c r="X21" s="111" t="s">
        <v>39</v>
      </c>
      <c r="Y21" s="111"/>
      <c r="Z21" s="27"/>
      <c r="AA21" s="27" t="s">
        <v>39</v>
      </c>
      <c r="AB21" s="27"/>
      <c r="AC21" s="27"/>
      <c r="AD21" s="27" t="s">
        <v>39</v>
      </c>
      <c r="AE21" s="111"/>
      <c r="AF21" s="111"/>
      <c r="AG21" s="303" t="s">
        <v>201</v>
      </c>
      <c r="AH21" s="304"/>
      <c r="AI21" s="304"/>
      <c r="AJ21" s="305"/>
      <c r="AK21" s="66">
        <v>132</v>
      </c>
      <c r="AL21" s="81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114</v>
      </c>
      <c r="AM21" s="80">
        <f>SUM(AL21-114)</f>
        <v>0</v>
      </c>
    </row>
    <row r="22" spans="1:39" ht="15" customHeight="1">
      <c r="A22" s="173"/>
      <c r="B22" s="152"/>
      <c r="C22" s="174"/>
      <c r="D22" s="175"/>
      <c r="E22" s="176"/>
      <c r="F22" s="27"/>
      <c r="G22" s="27"/>
      <c r="H22" s="27"/>
      <c r="I22" s="27"/>
      <c r="J22" s="111"/>
      <c r="K22" s="111"/>
      <c r="L22" s="27"/>
      <c r="M22" s="27"/>
      <c r="N22" s="27"/>
      <c r="O22" s="27"/>
      <c r="P22" s="27"/>
      <c r="Q22" s="111"/>
      <c r="R22" s="111"/>
      <c r="S22" s="27"/>
      <c r="T22" s="27"/>
      <c r="U22" s="27"/>
      <c r="V22" s="27"/>
      <c r="W22" s="27"/>
      <c r="X22" s="111"/>
      <c r="Y22" s="111"/>
      <c r="Z22" s="27"/>
      <c r="AA22" s="27"/>
      <c r="AB22" s="27"/>
      <c r="AC22" s="27"/>
      <c r="AD22" s="27"/>
      <c r="AE22" s="111"/>
      <c r="AF22" s="111"/>
      <c r="AG22" s="26"/>
      <c r="AH22" s="26"/>
      <c r="AI22" s="26"/>
      <c r="AJ22" s="26"/>
      <c r="AK22" s="66"/>
      <c r="AL22" s="81"/>
      <c r="AM22" s="80"/>
    </row>
    <row r="23" spans="1:39" ht="15" customHeight="1">
      <c r="A23" s="64"/>
      <c r="B23" s="207"/>
      <c r="C23" s="207"/>
      <c r="D23" s="207"/>
      <c r="E23" s="20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04"/>
      <c r="AL23" s="205"/>
      <c r="AM23" s="206"/>
    </row>
    <row r="24" spans="1:39" ht="15" customHeight="1">
      <c r="A24" s="64"/>
      <c r="B24" s="207"/>
      <c r="C24" s="207"/>
      <c r="D24" s="207"/>
      <c r="E24" s="20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04"/>
      <c r="AL24" s="205"/>
      <c r="AM24" s="206"/>
    </row>
    <row r="25" spans="1:39" ht="15" customHeight="1">
      <c r="A25" s="64"/>
      <c r="B25" s="207"/>
      <c r="C25" s="207"/>
      <c r="D25" s="207"/>
      <c r="E25" s="20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204"/>
      <c r="AL25" s="205"/>
      <c r="AM25" s="206"/>
    </row>
    <row r="26" spans="1:39" ht="12" customHeight="1" thickBot="1">
      <c r="A26" s="202"/>
      <c r="B26" s="293" t="s">
        <v>19</v>
      </c>
      <c r="C26" s="293"/>
      <c r="D26" s="293"/>
      <c r="E26" s="293"/>
      <c r="F26" s="84"/>
      <c r="G26" s="83"/>
      <c r="H26" s="83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4"/>
      <c r="U26" s="84"/>
      <c r="V26" s="8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6"/>
      <c r="AL26" s="87"/>
      <c r="AM26" s="87"/>
    </row>
    <row r="27" spans="1:39" ht="12" customHeight="1">
      <c r="A27" s="202"/>
      <c r="B27" s="295" t="s">
        <v>22</v>
      </c>
      <c r="C27" s="296"/>
      <c r="D27" s="297"/>
      <c r="E27" s="201"/>
      <c r="F27" s="8"/>
      <c r="G27" s="294"/>
      <c r="H27" s="294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8"/>
      <c r="U27" s="299"/>
      <c r="V27" s="299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9"/>
      <c r="AL27" s="6"/>
      <c r="AM27" s="6"/>
    </row>
    <row r="28" spans="1:39" s="1" customFormat="1" ht="12" customHeight="1">
      <c r="A28" s="203"/>
      <c r="B28" s="273" t="s">
        <v>23</v>
      </c>
      <c r="C28" s="274"/>
      <c r="D28" s="275"/>
      <c r="E28" s="201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8"/>
      <c r="U28" s="299"/>
      <c r="V28" s="299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9"/>
      <c r="AL28" s="6"/>
      <c r="AM28" s="6"/>
    </row>
    <row r="29" spans="1:39" s="1" customFormat="1" ht="12" customHeight="1">
      <c r="A29" s="10"/>
      <c r="B29" s="273" t="s">
        <v>24</v>
      </c>
      <c r="C29" s="274"/>
      <c r="D29" s="275"/>
      <c r="E29" s="201"/>
      <c r="F29" s="8"/>
      <c r="G29" s="294"/>
      <c r="H29" s="294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8"/>
      <c r="U29" s="312"/>
      <c r="V29" s="31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9"/>
      <c r="AL29" s="6"/>
      <c r="AM29" s="6"/>
    </row>
    <row r="30" spans="1:39" ht="12" customHeight="1">
      <c r="A30" s="2"/>
      <c r="B30" s="273" t="s">
        <v>25</v>
      </c>
      <c r="C30" s="274"/>
      <c r="D30" s="275"/>
      <c r="E30" s="68"/>
      <c r="F30" s="69"/>
      <c r="G30" s="20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/>
      <c r="AL30" s="4"/>
      <c r="AM30" s="4"/>
    </row>
    <row r="31" spans="1:39" ht="12" customHeight="1">
      <c r="A31" s="2"/>
      <c r="B31" s="273" t="s">
        <v>27</v>
      </c>
      <c r="C31" s="274"/>
      <c r="D31" s="275"/>
      <c r="E31" s="201"/>
      <c r="F31" s="4"/>
      <c r="G31" s="68"/>
      <c r="H31" s="70"/>
      <c r="I31" s="7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</row>
    <row r="32" spans="1:39" ht="12" customHeight="1">
      <c r="A32" s="2"/>
      <c r="B32" s="306" t="s">
        <v>28</v>
      </c>
      <c r="C32" s="307"/>
      <c r="D32" s="308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"/>
      <c r="AL32" s="4"/>
      <c r="AM32" s="4"/>
    </row>
    <row r="33" spans="1:39" ht="12" customHeight="1" thickBot="1">
      <c r="A33" s="2"/>
      <c r="B33" s="309" t="s">
        <v>29</v>
      </c>
      <c r="C33" s="310"/>
      <c r="D33" s="311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"/>
      <c r="AL33" s="4"/>
      <c r="AM33" s="4"/>
    </row>
    <row r="34" spans="1:39" ht="15">
      <c r="A34" s="2"/>
      <c r="B34" s="2"/>
      <c r="C34" s="2"/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4"/>
      <c r="AL34" s="4"/>
      <c r="AM34" s="4"/>
    </row>
    <row r="35" spans="1:39" ht="1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4"/>
      <c r="AM35" s="4"/>
    </row>
    <row r="36" spans="1:39" ht="1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4"/>
      <c r="AL36" s="4"/>
      <c r="AM36" s="4"/>
    </row>
    <row r="37" spans="1:39" ht="1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4"/>
      <c r="AL37" s="4"/>
      <c r="AM37" s="4"/>
    </row>
    <row r="38" spans="1:39" ht="1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4"/>
      <c r="AL38" s="4"/>
      <c r="AM38" s="4"/>
    </row>
    <row r="39" spans="1:39" ht="1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4"/>
      <c r="AL39" s="4"/>
      <c r="AM39" s="4"/>
    </row>
    <row r="40" spans="1:39" ht="1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4"/>
      <c r="AL40" s="4"/>
      <c r="AM40" s="4"/>
    </row>
    <row r="41" spans="1:39" ht="1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  <c r="AL41" s="4"/>
      <c r="AM41" s="4"/>
    </row>
    <row r="42" spans="1:39" ht="1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4"/>
      <c r="AL42" s="4"/>
      <c r="AM42" s="4"/>
    </row>
    <row r="43" spans="1:39" ht="1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4"/>
      <c r="AL43" s="4"/>
      <c r="AM43" s="4"/>
    </row>
    <row r="44" spans="1:39" ht="1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4"/>
      <c r="AL44" s="4"/>
      <c r="AM44" s="4"/>
    </row>
    <row r="45" spans="1:39" ht="1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4"/>
      <c r="AL45" s="4"/>
      <c r="AM45" s="4"/>
    </row>
    <row r="46" spans="1:39" ht="1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4"/>
      <c r="AL46" s="4"/>
      <c r="AM46" s="4"/>
    </row>
    <row r="47" spans="1:39" ht="1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4"/>
      <c r="AM47" s="4"/>
    </row>
    <row r="48" spans="1:39" ht="1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4"/>
      <c r="AM48" s="4"/>
    </row>
    <row r="49" spans="1:39" ht="1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"/>
      <c r="AL49" s="4"/>
      <c r="AM49" s="4"/>
    </row>
    <row r="50" spans="1:39" ht="1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4"/>
      <c r="AL50" s="4"/>
      <c r="AM50" s="4"/>
    </row>
    <row r="51" spans="1:39" ht="1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4"/>
      <c r="AL51" s="4"/>
      <c r="AM51" s="4"/>
    </row>
    <row r="52" spans="1:39" ht="1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4"/>
      <c r="AL52" s="4"/>
      <c r="AM52" s="4"/>
    </row>
    <row r="53" spans="1:39" ht="1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4"/>
      <c r="AL53" s="4"/>
      <c r="AM53" s="4"/>
    </row>
    <row r="54" spans="1:39" ht="1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4"/>
      <c r="AL54" s="4"/>
      <c r="AM54" s="4"/>
    </row>
    <row r="55" spans="1:39" ht="1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4"/>
      <c r="AL55" s="4"/>
      <c r="AM55" s="4"/>
    </row>
    <row r="56" spans="1:39" ht="1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"/>
      <c r="AL56" s="4"/>
      <c r="AM56" s="4"/>
    </row>
    <row r="57" spans="1:39" ht="1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4"/>
      <c r="AL57" s="4"/>
      <c r="AM57" s="4"/>
    </row>
    <row r="58" spans="1:39" ht="1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"/>
      <c r="AL58" s="4"/>
      <c r="AM58" s="4"/>
    </row>
    <row r="59" spans="1:39" ht="1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4"/>
      <c r="AL59" s="4"/>
      <c r="AM59" s="4"/>
    </row>
    <row r="60" spans="1:39" ht="1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4"/>
      <c r="AL60" s="4"/>
      <c r="AM60" s="4"/>
    </row>
    <row r="61" spans="1:39" ht="1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"/>
      <c r="AL61" s="4"/>
      <c r="AM61" s="4"/>
    </row>
    <row r="62" spans="1:39" ht="1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4"/>
      <c r="AL62" s="4"/>
      <c r="AM62" s="4"/>
    </row>
    <row r="63" spans="1:39" ht="1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4"/>
      <c r="AL63" s="4"/>
      <c r="AM63" s="4"/>
    </row>
    <row r="64" spans="1:39" ht="1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</row>
    <row r="65" spans="1:39" ht="1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4"/>
      <c r="AL65" s="4"/>
      <c r="AM65" s="4"/>
    </row>
    <row r="66" spans="1:39" ht="1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  <c r="AL66" s="4"/>
      <c r="AM66" s="4"/>
    </row>
    <row r="67" spans="1:39" ht="1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  <c r="AL67" s="4"/>
      <c r="AM67" s="4"/>
    </row>
    <row r="68" spans="1:39" ht="1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  <c r="AL68" s="4"/>
      <c r="AM68" s="4"/>
    </row>
    <row r="69" spans="1:39" ht="1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4"/>
      <c r="AL69" s="4"/>
      <c r="AM69" s="4"/>
    </row>
    <row r="70" spans="1:39" ht="1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4"/>
      <c r="AL70" s="4"/>
      <c r="AM70" s="4"/>
    </row>
    <row r="71" spans="1:39" ht="1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4"/>
      <c r="AL71" s="4"/>
      <c r="AM71" s="4"/>
    </row>
    <row r="72" spans="1:39" ht="1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4"/>
      <c r="AL72" s="4"/>
      <c r="AM72" s="4"/>
    </row>
    <row r="73" spans="1:39" ht="1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4"/>
      <c r="AL73" s="4"/>
      <c r="AM73" s="4"/>
    </row>
    <row r="74" spans="1:39" ht="1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4"/>
      <c r="AL74" s="4"/>
      <c r="AM74" s="4"/>
    </row>
    <row r="75" spans="1:39" ht="1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4"/>
      <c r="AL75" s="4"/>
      <c r="AM75" s="4"/>
    </row>
    <row r="76" spans="1:39" ht="1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4"/>
      <c r="AL76" s="4"/>
      <c r="AM76" s="4"/>
    </row>
    <row r="77" spans="1:39" ht="1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4"/>
      <c r="AL77" s="4"/>
      <c r="AM77" s="4"/>
    </row>
    <row r="78" spans="1:39" ht="1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4"/>
      <c r="AL78" s="4"/>
      <c r="AM78" s="4"/>
    </row>
    <row r="79" spans="1:39" ht="1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4"/>
      <c r="AL79" s="4"/>
      <c r="AM79" s="4"/>
    </row>
    <row r="80" spans="1:39" ht="1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4"/>
      <c r="AL80" s="4"/>
      <c r="AM80" s="4"/>
    </row>
    <row r="81" spans="1:39" ht="1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4"/>
      <c r="AL81" s="4"/>
      <c r="AM81" s="4"/>
    </row>
    <row r="82" spans="1:39" ht="1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4"/>
      <c r="AL82" s="4"/>
      <c r="AM82" s="4"/>
    </row>
    <row r="83" spans="1:39" ht="1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4"/>
      <c r="AL83" s="4"/>
      <c r="AM83" s="4"/>
    </row>
    <row r="84" spans="1:39" ht="1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4"/>
      <c r="AL84" s="4"/>
      <c r="AM84" s="4"/>
    </row>
    <row r="85" spans="1:39" ht="1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4"/>
      <c r="AL85" s="4"/>
      <c r="AM85" s="4"/>
    </row>
    <row r="86" spans="1:39" ht="1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4"/>
      <c r="AL86" s="4"/>
      <c r="AM86" s="4"/>
    </row>
    <row r="87" spans="1:39" ht="1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4"/>
      <c r="AL87" s="4"/>
      <c r="AM87" s="4"/>
    </row>
    <row r="88" spans="1:39" ht="1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4"/>
      <c r="AL88" s="4"/>
      <c r="AM88" s="4"/>
    </row>
    <row r="89" spans="1:39" ht="1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4"/>
      <c r="AL89" s="4"/>
      <c r="AM89" s="4"/>
    </row>
    <row r="90" spans="1:39" ht="1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4"/>
      <c r="AL90" s="4"/>
      <c r="AM90" s="4"/>
    </row>
    <row r="91" spans="1:39" ht="1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4"/>
      <c r="AL91" s="4"/>
      <c r="AM91" s="4"/>
    </row>
    <row r="92" spans="1:39" ht="1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4"/>
      <c r="AL92" s="4"/>
      <c r="AM92" s="4"/>
    </row>
    <row r="93" spans="1:39" ht="1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4"/>
      <c r="AL93" s="4"/>
      <c r="AM93" s="4"/>
    </row>
    <row r="94" spans="1:39" ht="1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4"/>
      <c r="AL94" s="4"/>
      <c r="AM94" s="4"/>
    </row>
    <row r="95" spans="1:39" ht="1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4"/>
      <c r="AL95" s="4"/>
      <c r="AM95" s="4"/>
    </row>
    <row r="96" spans="1:39" ht="1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4"/>
      <c r="AL96" s="4"/>
      <c r="AM96" s="4"/>
    </row>
    <row r="97" spans="1:39" ht="1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4"/>
      <c r="AL97" s="4"/>
      <c r="AM97" s="4"/>
    </row>
    <row r="98" spans="1:39" ht="1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4"/>
      <c r="AL98" s="4"/>
      <c r="AM98" s="4"/>
    </row>
    <row r="99" spans="1:39" ht="1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4"/>
      <c r="AL99" s="4"/>
      <c r="AM99" s="4"/>
    </row>
    <row r="100" spans="1:39" ht="1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4"/>
      <c r="AL100" s="4"/>
      <c r="AM100" s="4"/>
    </row>
    <row r="101" spans="1:39" ht="1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4"/>
      <c r="AL101" s="4"/>
      <c r="AM101" s="4"/>
    </row>
    <row r="102" spans="1:39" ht="1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/>
      <c r="AL102" s="4"/>
      <c r="AM102" s="4"/>
    </row>
    <row r="103" spans="1:39" ht="1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4"/>
      <c r="AL103" s="4"/>
      <c r="AM103" s="4"/>
    </row>
    <row r="104" spans="1:39" ht="15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4"/>
      <c r="AL104" s="4"/>
      <c r="AM104" s="4"/>
    </row>
    <row r="105" spans="1:39" ht="15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4"/>
      <c r="AL105" s="4"/>
      <c r="AM105" s="4"/>
    </row>
    <row r="106" spans="1:39" ht="15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4"/>
      <c r="AL106" s="4"/>
      <c r="AM106" s="4"/>
    </row>
    <row r="107" spans="1:39" ht="15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4"/>
      <c r="AL107" s="4"/>
      <c r="AM107" s="4"/>
    </row>
    <row r="108" spans="1:39" ht="15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4"/>
      <c r="AL108" s="4"/>
      <c r="AM108" s="4"/>
    </row>
    <row r="109" spans="1:39" ht="15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4"/>
      <c r="AL109" s="4"/>
      <c r="AM109" s="4"/>
    </row>
    <row r="110" spans="1:39" ht="15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4"/>
      <c r="AL110" s="4"/>
      <c r="AM110" s="4"/>
    </row>
    <row r="111" spans="1:39" ht="15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4"/>
      <c r="AL111" s="4"/>
      <c r="AM111" s="4"/>
    </row>
    <row r="112" spans="1:39" ht="15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4"/>
      <c r="AL112" s="4"/>
      <c r="AM112" s="4"/>
    </row>
    <row r="113" spans="1:39" ht="15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4"/>
      <c r="AL113" s="4"/>
      <c r="AM113" s="4"/>
    </row>
    <row r="114" spans="1:39" ht="15">
      <c r="A114" s="2"/>
      <c r="B114" s="2"/>
      <c r="C114" s="2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4"/>
      <c r="AL114" s="4"/>
      <c r="AM114" s="4"/>
    </row>
    <row r="115" spans="1:39" ht="15">
      <c r="A115" s="2"/>
      <c r="B115" s="2"/>
      <c r="C115" s="2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4"/>
      <c r="AL115" s="4"/>
      <c r="AM115" s="4"/>
    </row>
    <row r="116" spans="1:39" ht="15">
      <c r="A116" s="2"/>
      <c r="B116" s="2"/>
      <c r="C116" s="2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/>
      <c r="AL116" s="4"/>
      <c r="AM116" s="4"/>
    </row>
    <row r="117" spans="1:39" ht="15">
      <c r="A117" s="2"/>
      <c r="B117" s="2"/>
      <c r="C117" s="2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4"/>
      <c r="AL117" s="4"/>
      <c r="AM117" s="4"/>
    </row>
    <row r="118" spans="1:39" ht="15">
      <c r="A118" s="2"/>
      <c r="B118" s="2"/>
      <c r="C118" s="2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4"/>
      <c r="AL118" s="4"/>
      <c r="AM118" s="4"/>
    </row>
    <row r="119" spans="1:39" ht="15">
      <c r="A119" s="2"/>
      <c r="B119" s="2"/>
      <c r="C119" s="2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4"/>
      <c r="AL119" s="4"/>
      <c r="AM119" s="4"/>
    </row>
    <row r="120" spans="1:39" ht="15">
      <c r="A120" s="2"/>
      <c r="B120" s="2"/>
      <c r="C120" s="2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4"/>
      <c r="AL120" s="4"/>
      <c r="AM120" s="4"/>
    </row>
    <row r="121" spans="1:39" ht="15">
      <c r="A121" s="2"/>
      <c r="B121" s="2"/>
      <c r="C121" s="2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4"/>
      <c r="AL121" s="4"/>
      <c r="AM121" s="4"/>
    </row>
    <row r="122" spans="1:39" ht="15">
      <c r="A122" s="2"/>
      <c r="B122" s="2"/>
      <c r="C122" s="2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4"/>
      <c r="AL122" s="4"/>
      <c r="AM122" s="4"/>
    </row>
    <row r="123" spans="1:39" ht="15">
      <c r="A123" s="2"/>
      <c r="B123" s="2"/>
      <c r="C123" s="2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4"/>
      <c r="AL123" s="4"/>
      <c r="AM123" s="4"/>
    </row>
    <row r="124" spans="1:39" ht="15">
      <c r="A124" s="2"/>
      <c r="B124" s="2"/>
      <c r="C124" s="2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4"/>
      <c r="AL124" s="4"/>
      <c r="AM124" s="4"/>
    </row>
    <row r="125" spans="1:39" ht="15">
      <c r="A125" s="2"/>
      <c r="B125" s="2"/>
      <c r="C125" s="2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4"/>
      <c r="AL125" s="4"/>
      <c r="AM125" s="4"/>
    </row>
    <row r="126" spans="1:39" ht="15">
      <c r="A126" s="2"/>
      <c r="B126" s="2"/>
      <c r="C126" s="2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4"/>
      <c r="AL126" s="4"/>
      <c r="AM126" s="4"/>
    </row>
    <row r="127" spans="1:39" ht="15">
      <c r="A127" s="2"/>
      <c r="B127" s="2"/>
      <c r="C127" s="2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4"/>
      <c r="AL127" s="4"/>
      <c r="AM127" s="4"/>
    </row>
    <row r="128" spans="1:39" ht="15">
      <c r="A128" s="2"/>
      <c r="B128" s="2"/>
      <c r="C128" s="2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4"/>
      <c r="AL128" s="4"/>
      <c r="AM128" s="4"/>
    </row>
    <row r="129" spans="1:39" ht="15">
      <c r="A129" s="2"/>
      <c r="B129" s="2"/>
      <c r="C129" s="2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4"/>
      <c r="AL129" s="4"/>
      <c r="AM129" s="4"/>
    </row>
    <row r="130" spans="1:39" ht="15">
      <c r="A130" s="2"/>
      <c r="B130" s="2"/>
      <c r="C130" s="2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4"/>
      <c r="AL130" s="4"/>
      <c r="AM130" s="4"/>
    </row>
    <row r="131" spans="1:39" ht="15">
      <c r="A131" s="2"/>
      <c r="B131" s="2"/>
      <c r="C131" s="2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4"/>
      <c r="AL131" s="4"/>
      <c r="AM131" s="4"/>
    </row>
    <row r="132" spans="1:39" ht="15">
      <c r="A132" s="2"/>
      <c r="B132" s="2"/>
      <c r="C132" s="2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4"/>
      <c r="AL132" s="4"/>
      <c r="AM132" s="4"/>
    </row>
    <row r="133" spans="1:39" ht="15">
      <c r="A133" s="2"/>
      <c r="B133" s="2"/>
      <c r="C133" s="2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4"/>
      <c r="AL133" s="4"/>
      <c r="AM133" s="4"/>
    </row>
    <row r="134" spans="1:39" ht="15">
      <c r="A134" s="2"/>
      <c r="B134" s="2"/>
      <c r="C134" s="2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4"/>
      <c r="AL134" s="4"/>
      <c r="AM134" s="4"/>
    </row>
    <row r="135" spans="1:39" ht="15">
      <c r="A135" s="2"/>
      <c r="B135" s="2"/>
      <c r="C135" s="2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4"/>
      <c r="AL135" s="4"/>
      <c r="AM135" s="4"/>
    </row>
    <row r="136" spans="1:39" ht="15">
      <c r="A136" s="2"/>
      <c r="B136" s="2"/>
      <c r="C136" s="2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4"/>
      <c r="AL136" s="4"/>
      <c r="AM136" s="4"/>
    </row>
    <row r="137" spans="1:39" ht="15">
      <c r="A137" s="2"/>
      <c r="B137" s="2"/>
      <c r="C137" s="2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4"/>
      <c r="AL137" s="4"/>
      <c r="AM137" s="4"/>
    </row>
    <row r="138" spans="1:39" ht="15">
      <c r="A138" s="2"/>
      <c r="B138" s="2"/>
      <c r="C138" s="2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4"/>
      <c r="AL138" s="4"/>
      <c r="AM138" s="4"/>
    </row>
    <row r="139" spans="1:39" ht="15">
      <c r="A139" s="2"/>
      <c r="B139" s="2"/>
      <c r="C139" s="2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4"/>
      <c r="AL139" s="4"/>
      <c r="AM139" s="4"/>
    </row>
    <row r="140" spans="1:39" ht="15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4"/>
      <c r="AL140" s="4"/>
      <c r="AM140" s="4"/>
    </row>
    <row r="141" spans="1:39" ht="15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4"/>
      <c r="AL141" s="4"/>
      <c r="AM141" s="4"/>
    </row>
    <row r="142" spans="1:39" ht="15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4"/>
      <c r="AL142" s="4"/>
      <c r="AM142" s="4"/>
    </row>
    <row r="143" spans="1:39" ht="15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4"/>
      <c r="AL143" s="4"/>
      <c r="AM143" s="4"/>
    </row>
    <row r="144" spans="1:39" ht="15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4"/>
      <c r="AL144" s="4"/>
      <c r="AM144" s="4"/>
    </row>
    <row r="145" spans="1:39" ht="15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4"/>
      <c r="AL145" s="4"/>
      <c r="AM145" s="4"/>
    </row>
    <row r="146" spans="1:39" ht="15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4"/>
      <c r="AL146" s="4"/>
      <c r="AM146" s="4"/>
    </row>
    <row r="147" spans="1:39" ht="15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4"/>
      <c r="AL147" s="4"/>
      <c r="AM147" s="4"/>
    </row>
    <row r="148" spans="1:39" ht="15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4"/>
      <c r="AL148" s="4"/>
      <c r="AM148" s="4"/>
    </row>
    <row r="149" spans="1:39" ht="15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4"/>
      <c r="AL149" s="4"/>
      <c r="AM149" s="4"/>
    </row>
    <row r="150" spans="1:39" ht="15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4"/>
      <c r="AL150" s="4"/>
      <c r="AM150" s="4"/>
    </row>
    <row r="151" spans="1:39" ht="15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4"/>
      <c r="AL151" s="4"/>
      <c r="AM151" s="4"/>
    </row>
    <row r="152" spans="1:39" ht="15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4"/>
      <c r="AL152" s="4"/>
      <c r="AM152" s="4"/>
    </row>
    <row r="153" spans="1:39" ht="15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4"/>
      <c r="AL153" s="4"/>
      <c r="AM153" s="4"/>
    </row>
    <row r="154" spans="1:39" ht="15">
      <c r="A154" s="2"/>
      <c r="B154" s="2"/>
      <c r="C154" s="2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4"/>
      <c r="AL154" s="4"/>
      <c r="AM154" s="4"/>
    </row>
    <row r="155" spans="1:39" ht="15">
      <c r="A155" s="2"/>
      <c r="B155" s="2"/>
      <c r="C155" s="2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4"/>
      <c r="AL155" s="4"/>
      <c r="AM155" s="4"/>
    </row>
    <row r="156" spans="1:39" ht="15">
      <c r="A156" s="2"/>
      <c r="B156" s="2"/>
      <c r="C156" s="2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4"/>
      <c r="AL156" s="4"/>
      <c r="AM156" s="4"/>
    </row>
  </sheetData>
  <sheetProtection selectLockedCells="1" selectUnlockedCells="1"/>
  <mergeCells count="29">
    <mergeCell ref="B32:D32"/>
    <mergeCell ref="B33:D33"/>
    <mergeCell ref="E15:E16"/>
    <mergeCell ref="AK15:AK16"/>
    <mergeCell ref="W28:AJ28"/>
    <mergeCell ref="U29:V29"/>
    <mergeCell ref="B28:D28"/>
    <mergeCell ref="B29:D29"/>
    <mergeCell ref="U28:V28"/>
    <mergeCell ref="F28:S28"/>
    <mergeCell ref="AM15:AM16"/>
    <mergeCell ref="B26:E26"/>
    <mergeCell ref="B27:D27"/>
    <mergeCell ref="G27:H27"/>
    <mergeCell ref="I27:S27"/>
    <mergeCell ref="U27:V27"/>
    <mergeCell ref="W27:AJ27"/>
    <mergeCell ref="F17:AH17"/>
    <mergeCell ref="AG21:AJ21"/>
    <mergeCell ref="B30:D30"/>
    <mergeCell ref="B31:D31"/>
    <mergeCell ref="A1:AM3"/>
    <mergeCell ref="AK4:AK5"/>
    <mergeCell ref="AL4:AL5"/>
    <mergeCell ref="AM4:AM5"/>
    <mergeCell ref="E4:E5"/>
    <mergeCell ref="I29:S29"/>
    <mergeCell ref="G29:H29"/>
    <mergeCell ref="AL15:AL16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1">
      <selection activeCell="R6" sqref="R6"/>
    </sheetView>
  </sheetViews>
  <sheetFormatPr defaultColWidth="11.57421875" defaultRowHeight="15"/>
  <cols>
    <col min="1" max="1" width="7.851562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7" width="3.421875" style="19" customWidth="1"/>
    <col min="38" max="38" width="4.0039062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37" t="s">
        <v>168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22"/>
      <c r="AO1" s="23"/>
    </row>
    <row r="2" spans="1:41" s="14" customFormat="1" ht="9.7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23"/>
      <c r="AO2" s="23"/>
    </row>
    <row r="3" spans="1:41" s="18" customFormat="1" ht="24" customHeight="1" thickBo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23"/>
      <c r="AO3" s="23"/>
    </row>
    <row r="4" spans="1:41" s="18" customFormat="1" ht="15.75" customHeight="1">
      <c r="A4" s="42" t="s">
        <v>0</v>
      </c>
      <c r="B4" s="320" t="s">
        <v>1</v>
      </c>
      <c r="C4" s="321"/>
      <c r="D4" s="322"/>
      <c r="E4" s="339" t="s">
        <v>3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  <c r="AI4" s="38">
        <v>30</v>
      </c>
      <c r="AJ4" s="38">
        <v>31</v>
      </c>
      <c r="AK4" s="341" t="s">
        <v>4</v>
      </c>
      <c r="AL4" s="342" t="s">
        <v>5</v>
      </c>
      <c r="AM4" s="343" t="s">
        <v>6</v>
      </c>
      <c r="AN4" s="14"/>
      <c r="AO4" s="14"/>
    </row>
    <row r="5" spans="1:41" s="18" customFormat="1" ht="15.75" customHeight="1">
      <c r="A5" s="39"/>
      <c r="B5" s="323" t="s">
        <v>65</v>
      </c>
      <c r="C5" s="324"/>
      <c r="D5" s="325"/>
      <c r="E5" s="340"/>
      <c r="F5" s="13" t="s">
        <v>12</v>
      </c>
      <c r="G5" s="13" t="s">
        <v>9</v>
      </c>
      <c r="H5" s="13" t="s">
        <v>9</v>
      </c>
      <c r="I5" s="13" t="s">
        <v>10</v>
      </c>
      <c r="J5" s="13" t="s">
        <v>10</v>
      </c>
      <c r="K5" s="13" t="s">
        <v>11</v>
      </c>
      <c r="L5" s="13" t="s">
        <v>10</v>
      </c>
      <c r="M5" s="13" t="s">
        <v>12</v>
      </c>
      <c r="N5" s="13" t="s">
        <v>9</v>
      </c>
      <c r="O5" s="13" t="s">
        <v>9</v>
      </c>
      <c r="P5" s="13" t="s">
        <v>10</v>
      </c>
      <c r="Q5" s="13" t="s">
        <v>10</v>
      </c>
      <c r="R5" s="13" t="s">
        <v>11</v>
      </c>
      <c r="S5" s="13" t="s">
        <v>10</v>
      </c>
      <c r="T5" s="13" t="s">
        <v>12</v>
      </c>
      <c r="U5" s="13" t="s">
        <v>9</v>
      </c>
      <c r="V5" s="13" t="s">
        <v>9</v>
      </c>
      <c r="W5" s="13" t="s">
        <v>10</v>
      </c>
      <c r="X5" s="13" t="s">
        <v>10</v>
      </c>
      <c r="Y5" s="13" t="s">
        <v>11</v>
      </c>
      <c r="Z5" s="13" t="s">
        <v>10</v>
      </c>
      <c r="AA5" s="13" t="s">
        <v>12</v>
      </c>
      <c r="AB5" s="13" t="s">
        <v>9</v>
      </c>
      <c r="AC5" s="13" t="s">
        <v>9</v>
      </c>
      <c r="AD5" s="13" t="s">
        <v>10</v>
      </c>
      <c r="AE5" s="13" t="s">
        <v>10</v>
      </c>
      <c r="AF5" s="13" t="s">
        <v>11</v>
      </c>
      <c r="AG5" s="13" t="s">
        <v>10</v>
      </c>
      <c r="AH5" s="13" t="s">
        <v>12</v>
      </c>
      <c r="AI5" s="13" t="s">
        <v>9</v>
      </c>
      <c r="AJ5" s="13" t="s">
        <v>9</v>
      </c>
      <c r="AK5" s="286"/>
      <c r="AL5" s="288"/>
      <c r="AM5" s="290"/>
      <c r="AN5" s="14"/>
      <c r="AO5" s="14"/>
    </row>
    <row r="6" spans="1:41" s="18" customFormat="1" ht="15.75" customHeight="1">
      <c r="A6" s="113" t="s">
        <v>82</v>
      </c>
      <c r="B6" s="326" t="s">
        <v>67</v>
      </c>
      <c r="C6" s="326"/>
      <c r="D6" s="327"/>
      <c r="E6" s="17" t="s">
        <v>15</v>
      </c>
      <c r="F6" s="26" t="s">
        <v>41</v>
      </c>
      <c r="G6" s="26" t="s">
        <v>41</v>
      </c>
      <c r="H6" s="26" t="s">
        <v>41</v>
      </c>
      <c r="I6" s="26" t="s">
        <v>41</v>
      </c>
      <c r="J6" s="197"/>
      <c r="K6" s="243"/>
      <c r="L6" s="26" t="s">
        <v>41</v>
      </c>
      <c r="M6" s="26" t="s">
        <v>41</v>
      </c>
      <c r="N6" s="26" t="s">
        <v>41</v>
      </c>
      <c r="O6" s="26" t="s">
        <v>41</v>
      </c>
      <c r="P6" s="26" t="s">
        <v>41</v>
      </c>
      <c r="Q6" s="197"/>
      <c r="R6" s="219" t="s">
        <v>80</v>
      </c>
      <c r="S6" s="26" t="s">
        <v>41</v>
      </c>
      <c r="T6" s="26" t="s">
        <v>41</v>
      </c>
      <c r="U6" s="26" t="s">
        <v>41</v>
      </c>
      <c r="V6" s="26" t="s">
        <v>41</v>
      </c>
      <c r="W6" s="26" t="s">
        <v>41</v>
      </c>
      <c r="X6" s="197"/>
      <c r="Y6" s="243"/>
      <c r="Z6" s="26" t="s">
        <v>41</v>
      </c>
      <c r="AA6" s="26" t="s">
        <v>41</v>
      </c>
      <c r="AB6" s="26" t="s">
        <v>41</v>
      </c>
      <c r="AC6" s="26" t="s">
        <v>41</v>
      </c>
      <c r="AD6" s="26" t="s">
        <v>41</v>
      </c>
      <c r="AE6" s="197"/>
      <c r="AF6" s="243"/>
      <c r="AG6" s="26" t="s">
        <v>41</v>
      </c>
      <c r="AH6" s="26" t="s">
        <v>41</v>
      </c>
      <c r="AI6" s="26" t="s">
        <v>41</v>
      </c>
      <c r="AJ6" s="26" t="s">
        <v>41</v>
      </c>
      <c r="AK6" s="66">
        <v>132</v>
      </c>
      <c r="AL6" s="8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150</v>
      </c>
      <c r="AM6" s="80">
        <f>SUM(AL6-132)</f>
        <v>18</v>
      </c>
      <c r="AN6" s="14"/>
      <c r="AO6" s="14"/>
    </row>
    <row r="7" spans="1:41" s="18" customFormat="1" ht="15.75" customHeight="1">
      <c r="A7" s="113" t="s">
        <v>85</v>
      </c>
      <c r="B7" s="326" t="s">
        <v>68</v>
      </c>
      <c r="C7" s="326"/>
      <c r="D7" s="327"/>
      <c r="E7" s="17" t="s">
        <v>15</v>
      </c>
      <c r="F7" s="26" t="s">
        <v>41</v>
      </c>
      <c r="G7" s="26" t="s">
        <v>41</v>
      </c>
      <c r="H7" s="26" t="s">
        <v>41</v>
      </c>
      <c r="I7" s="26" t="s">
        <v>41</v>
      </c>
      <c r="J7" s="197"/>
      <c r="K7" s="243" t="s">
        <v>202</v>
      </c>
      <c r="L7" s="26" t="s">
        <v>41</v>
      </c>
      <c r="M7" s="26" t="s">
        <v>41</v>
      </c>
      <c r="N7" s="26" t="s">
        <v>41</v>
      </c>
      <c r="O7" s="26" t="s">
        <v>41</v>
      </c>
      <c r="P7" s="26" t="s">
        <v>41</v>
      </c>
      <c r="Q7" s="197"/>
      <c r="R7" s="243"/>
      <c r="S7" s="26" t="s">
        <v>41</v>
      </c>
      <c r="T7" s="26" t="s">
        <v>41</v>
      </c>
      <c r="U7" s="26" t="s">
        <v>41</v>
      </c>
      <c r="V7" s="26" t="s">
        <v>41</v>
      </c>
      <c r="W7" s="26" t="s">
        <v>41</v>
      </c>
      <c r="X7" s="197"/>
      <c r="Y7" s="243"/>
      <c r="Z7" s="26" t="s">
        <v>41</v>
      </c>
      <c r="AA7" s="26" t="s">
        <v>41</v>
      </c>
      <c r="AB7" s="26" t="s">
        <v>41</v>
      </c>
      <c r="AC7" s="26" t="s">
        <v>41</v>
      </c>
      <c r="AD7" s="26" t="s">
        <v>41</v>
      </c>
      <c r="AE7" s="197"/>
      <c r="AF7" s="243" t="s">
        <v>202</v>
      </c>
      <c r="AG7" s="26" t="s">
        <v>41</v>
      </c>
      <c r="AH7" s="26" t="s">
        <v>41</v>
      </c>
      <c r="AI7" s="26" t="s">
        <v>41</v>
      </c>
      <c r="AJ7" s="26" t="s">
        <v>41</v>
      </c>
      <c r="AK7" s="66">
        <v>132</v>
      </c>
      <c r="AL7" s="8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162</v>
      </c>
      <c r="AM7" s="80">
        <f>SUM(AL7-132)</f>
        <v>30</v>
      </c>
      <c r="AN7" s="14"/>
      <c r="AO7" s="14"/>
    </row>
    <row r="8" spans="1:41" s="18" customFormat="1" ht="15.75" customHeight="1">
      <c r="A8" s="127">
        <v>425699</v>
      </c>
      <c r="B8" s="326" t="s">
        <v>99</v>
      </c>
      <c r="C8" s="326"/>
      <c r="D8" s="327"/>
      <c r="E8" s="115" t="s">
        <v>66</v>
      </c>
      <c r="F8" s="26" t="s">
        <v>12</v>
      </c>
      <c r="G8" s="26" t="s">
        <v>12</v>
      </c>
      <c r="H8" s="26" t="s">
        <v>12</v>
      </c>
      <c r="I8" s="26" t="s">
        <v>12</v>
      </c>
      <c r="J8" s="219" t="s">
        <v>80</v>
      </c>
      <c r="K8" s="197"/>
      <c r="L8" s="26" t="s">
        <v>12</v>
      </c>
      <c r="M8" s="26" t="s">
        <v>12</v>
      </c>
      <c r="N8" s="26" t="s">
        <v>12</v>
      </c>
      <c r="O8" s="26" t="s">
        <v>12</v>
      </c>
      <c r="P8" s="26" t="s">
        <v>12</v>
      </c>
      <c r="Q8" s="219" t="s">
        <v>80</v>
      </c>
      <c r="R8" s="197"/>
      <c r="S8" s="26" t="s">
        <v>12</v>
      </c>
      <c r="T8" s="26" t="s">
        <v>12</v>
      </c>
      <c r="U8" s="26" t="s">
        <v>12</v>
      </c>
      <c r="V8" s="26" t="s">
        <v>12</v>
      </c>
      <c r="W8" s="26" t="s">
        <v>12</v>
      </c>
      <c r="X8" s="197"/>
      <c r="Y8" s="197"/>
      <c r="Z8" s="26" t="s">
        <v>12</v>
      </c>
      <c r="AA8" s="26" t="s">
        <v>12</v>
      </c>
      <c r="AB8" s="26" t="s">
        <v>12</v>
      </c>
      <c r="AC8" s="26" t="s">
        <v>12</v>
      </c>
      <c r="AD8" s="26" t="s">
        <v>12</v>
      </c>
      <c r="AE8" s="219" t="s">
        <v>80</v>
      </c>
      <c r="AF8" s="197"/>
      <c r="AG8" s="26" t="s">
        <v>12</v>
      </c>
      <c r="AH8" s="26" t="s">
        <v>12</v>
      </c>
      <c r="AI8" s="26" t="s">
        <v>12</v>
      </c>
      <c r="AJ8" s="26" t="s">
        <v>12</v>
      </c>
      <c r="AK8" s="66">
        <v>132</v>
      </c>
      <c r="AL8" s="81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174</v>
      </c>
      <c r="AM8" s="80">
        <f>SUM(AL8-132)</f>
        <v>42</v>
      </c>
      <c r="AN8" s="14"/>
      <c r="AO8" s="14"/>
    </row>
    <row r="9" spans="1:41" s="18" customFormat="1" ht="15.75" customHeight="1">
      <c r="A9" s="114"/>
      <c r="B9" s="328"/>
      <c r="C9" s="329"/>
      <c r="D9" s="330"/>
      <c r="E9" s="17"/>
      <c r="F9" s="26"/>
      <c r="G9" s="26"/>
      <c r="H9" s="26"/>
      <c r="I9" s="26"/>
      <c r="J9" s="197"/>
      <c r="K9" s="197"/>
      <c r="L9" s="26"/>
      <c r="M9" s="26"/>
      <c r="N9" s="26"/>
      <c r="O9" s="26"/>
      <c r="P9" s="26"/>
      <c r="Q9" s="197"/>
      <c r="R9" s="197"/>
      <c r="S9" s="26"/>
      <c r="T9" s="26"/>
      <c r="U9" s="26"/>
      <c r="V9" s="26"/>
      <c r="W9" s="26"/>
      <c r="X9" s="197"/>
      <c r="Y9" s="197"/>
      <c r="Z9" s="26"/>
      <c r="AA9" s="26"/>
      <c r="AB9" s="26"/>
      <c r="AC9" s="26"/>
      <c r="AD9" s="26"/>
      <c r="AE9" s="197"/>
      <c r="AF9" s="197"/>
      <c r="AG9" s="26"/>
      <c r="AH9" s="26"/>
      <c r="AI9" s="26"/>
      <c r="AJ9" s="26"/>
      <c r="AK9" s="66"/>
      <c r="AL9" s="81"/>
      <c r="AM9" s="80">
        <f>SUM(AL9-0)</f>
        <v>0</v>
      </c>
      <c r="AN9" s="14"/>
      <c r="AO9" s="14"/>
    </row>
    <row r="10" spans="1:41" s="18" customFormat="1" ht="15.75" customHeight="1">
      <c r="A10" s="15"/>
      <c r="B10" s="104" t="s">
        <v>146</v>
      </c>
      <c r="C10" s="104"/>
      <c r="D10" s="103"/>
      <c r="E10" s="17"/>
      <c r="F10" s="26"/>
      <c r="G10" s="26"/>
      <c r="H10" s="26"/>
      <c r="I10" s="26"/>
      <c r="J10" s="197"/>
      <c r="K10" s="197"/>
      <c r="L10" s="26"/>
      <c r="M10" s="26"/>
      <c r="N10" s="26"/>
      <c r="O10" s="26"/>
      <c r="P10" s="26"/>
      <c r="Q10" s="197"/>
      <c r="R10" s="197"/>
      <c r="S10" s="27"/>
      <c r="T10" s="26"/>
      <c r="U10" s="26"/>
      <c r="V10" s="26"/>
      <c r="W10" s="174"/>
      <c r="X10" s="243"/>
      <c r="Y10" s="197"/>
      <c r="Z10" s="26"/>
      <c r="AA10" s="26"/>
      <c r="AB10" s="26"/>
      <c r="AC10" s="26"/>
      <c r="AD10" s="174"/>
      <c r="AE10" s="197"/>
      <c r="AF10" s="197"/>
      <c r="AG10" s="26"/>
      <c r="AH10" s="26"/>
      <c r="AI10" s="26"/>
      <c r="AJ10" s="26"/>
      <c r="AK10" s="66"/>
      <c r="AL10" s="81"/>
      <c r="AM10" s="80"/>
      <c r="AN10" s="14"/>
      <c r="AO10" s="14"/>
    </row>
    <row r="11" spans="1:41" s="18" customFormat="1" ht="15.75" customHeight="1">
      <c r="A11" s="15"/>
      <c r="B11" s="331"/>
      <c r="C11" s="331"/>
      <c r="D11" s="332"/>
      <c r="E11" s="17"/>
      <c r="F11" s="26"/>
      <c r="G11" s="26"/>
      <c r="H11" s="26"/>
      <c r="I11" s="26"/>
      <c r="J11" s="197"/>
      <c r="K11" s="197"/>
      <c r="L11" s="26"/>
      <c r="M11" s="26"/>
      <c r="N11" s="26"/>
      <c r="O11" s="26"/>
      <c r="P11" s="26"/>
      <c r="Q11" s="197"/>
      <c r="R11" s="197"/>
      <c r="S11" s="26"/>
      <c r="T11" s="26"/>
      <c r="U11" s="26"/>
      <c r="V11" s="26"/>
      <c r="W11" s="26"/>
      <c r="X11" s="197"/>
      <c r="Y11" s="197"/>
      <c r="Z11" s="26"/>
      <c r="AA11" s="26"/>
      <c r="AB11" s="26"/>
      <c r="AC11" s="26"/>
      <c r="AD11" s="26"/>
      <c r="AE11" s="197"/>
      <c r="AF11" s="197"/>
      <c r="AG11" s="26"/>
      <c r="AH11" s="26"/>
      <c r="AI11" s="26"/>
      <c r="AJ11" s="26"/>
      <c r="AK11" s="66"/>
      <c r="AL11" s="81"/>
      <c r="AM11" s="80"/>
      <c r="AN11" s="14"/>
      <c r="AO11" s="14"/>
    </row>
    <row r="12" spans="1:41" s="18" customFormat="1" ht="15.75" customHeight="1">
      <c r="A12" s="113" t="s">
        <v>83</v>
      </c>
      <c r="B12" s="333" t="s">
        <v>84</v>
      </c>
      <c r="C12" s="333"/>
      <c r="D12" s="334"/>
      <c r="E12" s="17" t="s">
        <v>31</v>
      </c>
      <c r="F12" s="26"/>
      <c r="G12" s="26"/>
      <c r="H12" s="26" t="s">
        <v>39</v>
      </c>
      <c r="I12" s="26"/>
      <c r="J12" s="197"/>
      <c r="K12" s="197" t="s">
        <v>39</v>
      </c>
      <c r="L12" s="26"/>
      <c r="M12" s="26"/>
      <c r="N12" s="26" t="s">
        <v>39</v>
      </c>
      <c r="O12" s="26"/>
      <c r="P12" s="26"/>
      <c r="Q12" s="197" t="s">
        <v>39</v>
      </c>
      <c r="R12" s="197"/>
      <c r="S12" s="26"/>
      <c r="T12" s="26" t="s">
        <v>39</v>
      </c>
      <c r="U12" s="26"/>
      <c r="V12" s="26"/>
      <c r="W12" s="26" t="s">
        <v>39</v>
      </c>
      <c r="X12" s="197"/>
      <c r="Y12" s="197" t="s">
        <v>80</v>
      </c>
      <c r="Z12" s="26" t="s">
        <v>39</v>
      </c>
      <c r="AA12" s="26"/>
      <c r="AB12" s="26"/>
      <c r="AC12" s="26" t="s">
        <v>39</v>
      </c>
      <c r="AD12" s="26"/>
      <c r="AE12" s="197"/>
      <c r="AF12" s="197" t="s">
        <v>39</v>
      </c>
      <c r="AG12" s="26"/>
      <c r="AH12" s="26"/>
      <c r="AI12" s="26" t="s">
        <v>39</v>
      </c>
      <c r="AJ12" s="26"/>
      <c r="AK12" s="66">
        <v>132</v>
      </c>
      <c r="AL12" s="81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132</v>
      </c>
      <c r="AM12" s="80">
        <f>SUM(AL12-132)</f>
        <v>0</v>
      </c>
      <c r="AN12" s="14"/>
      <c r="AO12" s="14"/>
    </row>
    <row r="13" spans="1:41" s="18" customFormat="1" ht="15.75" customHeight="1">
      <c r="A13" s="113" t="s">
        <v>86</v>
      </c>
      <c r="B13" s="344" t="s">
        <v>69</v>
      </c>
      <c r="C13" s="344"/>
      <c r="D13" s="344"/>
      <c r="E13" s="17" t="s">
        <v>31</v>
      </c>
      <c r="F13" s="26" t="s">
        <v>39</v>
      </c>
      <c r="G13" s="26"/>
      <c r="H13" s="26"/>
      <c r="I13" s="26" t="s">
        <v>39</v>
      </c>
      <c r="J13" s="197"/>
      <c r="K13" s="197"/>
      <c r="L13" s="26" t="s">
        <v>39</v>
      </c>
      <c r="M13" s="26"/>
      <c r="N13" s="26"/>
      <c r="O13" s="26" t="s">
        <v>39</v>
      </c>
      <c r="P13" s="26"/>
      <c r="Q13" s="197"/>
      <c r="R13" s="197" t="s">
        <v>39</v>
      </c>
      <c r="S13" s="26"/>
      <c r="T13" s="26"/>
      <c r="U13" s="26" t="s">
        <v>39</v>
      </c>
      <c r="V13" s="26"/>
      <c r="W13" s="26"/>
      <c r="X13" s="197" t="s">
        <v>39</v>
      </c>
      <c r="Y13" s="197"/>
      <c r="Z13" s="26"/>
      <c r="AA13" s="26" t="s">
        <v>39</v>
      </c>
      <c r="AB13" s="26"/>
      <c r="AC13" s="26"/>
      <c r="AD13" s="26" t="s">
        <v>39</v>
      </c>
      <c r="AE13" s="197"/>
      <c r="AF13" s="197"/>
      <c r="AG13" s="26" t="s">
        <v>39</v>
      </c>
      <c r="AH13" s="26"/>
      <c r="AI13" s="26"/>
      <c r="AJ13" s="26" t="s">
        <v>39</v>
      </c>
      <c r="AK13" s="66">
        <v>132</v>
      </c>
      <c r="AL13" s="81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132</v>
      </c>
      <c r="AM13" s="80">
        <f>SUM(AL13-132)</f>
        <v>0</v>
      </c>
      <c r="AN13" s="14"/>
      <c r="AO13" s="14"/>
    </row>
    <row r="14" spans="1:41" s="18" customFormat="1" ht="15.75" customHeight="1">
      <c r="A14" s="114">
        <v>149870</v>
      </c>
      <c r="B14" s="328" t="s">
        <v>81</v>
      </c>
      <c r="C14" s="329"/>
      <c r="D14" s="330"/>
      <c r="E14" s="115" t="s">
        <v>31</v>
      </c>
      <c r="F14" s="26"/>
      <c r="G14" s="26" t="s">
        <v>39</v>
      </c>
      <c r="H14" s="26"/>
      <c r="I14" s="26"/>
      <c r="J14" s="197" t="s">
        <v>39</v>
      </c>
      <c r="K14" s="111"/>
      <c r="L14" s="27"/>
      <c r="M14" s="27" t="s">
        <v>39</v>
      </c>
      <c r="N14" s="27"/>
      <c r="O14" s="27"/>
      <c r="P14" s="27" t="s">
        <v>39</v>
      </c>
      <c r="Q14" s="111"/>
      <c r="R14" s="111"/>
      <c r="S14" s="27" t="s">
        <v>39</v>
      </c>
      <c r="T14" s="27"/>
      <c r="U14" s="27"/>
      <c r="V14" s="27" t="s">
        <v>39</v>
      </c>
      <c r="W14" s="27"/>
      <c r="X14" s="111" t="s">
        <v>80</v>
      </c>
      <c r="Y14" s="111" t="s">
        <v>39</v>
      </c>
      <c r="Z14" s="27"/>
      <c r="AA14" s="27"/>
      <c r="AB14" s="27" t="s">
        <v>39</v>
      </c>
      <c r="AC14" s="27"/>
      <c r="AD14" s="27"/>
      <c r="AE14" s="111" t="s">
        <v>39</v>
      </c>
      <c r="AF14" s="111"/>
      <c r="AG14" s="27"/>
      <c r="AH14" s="27" t="s">
        <v>39</v>
      </c>
      <c r="AI14" s="27"/>
      <c r="AJ14" s="27"/>
      <c r="AK14" s="66">
        <v>132</v>
      </c>
      <c r="AL14" s="81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132</v>
      </c>
      <c r="AM14" s="80">
        <f>SUM(AL14-132)</f>
        <v>0</v>
      </c>
      <c r="AN14" s="14"/>
      <c r="AO14" s="14"/>
    </row>
    <row r="15" spans="1:39" s="18" customFormat="1" ht="15.75" customHeight="1">
      <c r="A15" s="40"/>
      <c r="B15" s="314"/>
      <c r="C15" s="315"/>
      <c r="D15" s="316"/>
      <c r="E15" s="115" t="s">
        <v>31</v>
      </c>
      <c r="F15" s="26"/>
      <c r="G15" s="26"/>
      <c r="H15" s="26"/>
      <c r="I15" s="26"/>
      <c r="J15" s="197"/>
      <c r="K15" s="197"/>
      <c r="L15" s="26"/>
      <c r="M15" s="26"/>
      <c r="N15" s="26"/>
      <c r="O15" s="26"/>
      <c r="P15" s="26"/>
      <c r="Q15" s="197"/>
      <c r="R15" s="197"/>
      <c r="S15" s="27"/>
      <c r="T15" s="26"/>
      <c r="U15" s="26"/>
      <c r="V15" s="26"/>
      <c r="W15" s="26"/>
      <c r="X15" s="197"/>
      <c r="Y15" s="197"/>
      <c r="Z15" s="26"/>
      <c r="AA15" s="26"/>
      <c r="AB15" s="26"/>
      <c r="AC15" s="26"/>
      <c r="AD15" s="26"/>
      <c r="AE15" s="111"/>
      <c r="AF15" s="197"/>
      <c r="AG15" s="26"/>
      <c r="AH15" s="27"/>
      <c r="AI15" s="26"/>
      <c r="AJ15" s="26"/>
      <c r="AK15" s="66">
        <v>0</v>
      </c>
      <c r="AL15" s="81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80">
        <v>0</v>
      </c>
    </row>
    <row r="16" spans="1:41" s="18" customFormat="1" ht="15.75" customHeight="1">
      <c r="A16" s="46"/>
      <c r="B16" s="317"/>
      <c r="C16" s="318"/>
      <c r="D16" s="319"/>
      <c r="E16" s="17"/>
      <c r="F16" s="27"/>
      <c r="G16" s="27"/>
      <c r="H16" s="27"/>
      <c r="I16" s="27"/>
      <c r="J16" s="111"/>
      <c r="K16" s="111"/>
      <c r="L16" s="27"/>
      <c r="M16" s="27"/>
      <c r="N16" s="27"/>
      <c r="O16" s="27"/>
      <c r="P16" s="27"/>
      <c r="Q16" s="111"/>
      <c r="R16" s="111"/>
      <c r="S16" s="27"/>
      <c r="T16" s="27"/>
      <c r="U16" s="27"/>
      <c r="V16" s="27"/>
      <c r="W16" s="27"/>
      <c r="X16" s="111"/>
      <c r="Y16" s="111"/>
      <c r="Z16" s="27"/>
      <c r="AA16" s="27"/>
      <c r="AB16" s="27"/>
      <c r="AC16" s="27"/>
      <c r="AD16" s="27"/>
      <c r="AE16" s="111"/>
      <c r="AF16" s="111"/>
      <c r="AG16" s="27"/>
      <c r="AH16" s="27"/>
      <c r="AI16" s="27"/>
      <c r="AJ16" s="27"/>
      <c r="AK16" s="66">
        <v>0</v>
      </c>
      <c r="AL16" s="81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80">
        <v>0</v>
      </c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47"/>
      <c r="B18" s="335" t="s">
        <v>40</v>
      </c>
      <c r="C18" s="296"/>
      <c r="D18" s="29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48"/>
      <c r="B19" s="273" t="s">
        <v>34</v>
      </c>
      <c r="C19" s="274"/>
      <c r="D19" s="27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48"/>
      <c r="B20" s="273" t="s">
        <v>35</v>
      </c>
      <c r="C20" s="274"/>
      <c r="D20" s="275"/>
      <c r="E20" s="21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13" ht="12.75" customHeight="1">
      <c r="A21" s="49"/>
      <c r="B21" s="273" t="s">
        <v>36</v>
      </c>
      <c r="C21" s="274"/>
      <c r="D21" s="275"/>
      <c r="M21" s="11" t="s">
        <v>26</v>
      </c>
    </row>
    <row r="22" spans="1:11" ht="12.75" customHeight="1">
      <c r="A22" s="50"/>
      <c r="B22" s="273" t="s">
        <v>27</v>
      </c>
      <c r="C22" s="274"/>
      <c r="D22" s="275"/>
      <c r="I22" s="11" t="s">
        <v>26</v>
      </c>
      <c r="K22" s="211"/>
    </row>
    <row r="23" spans="1:4" ht="12.75" customHeight="1">
      <c r="A23" s="51"/>
      <c r="B23" s="306" t="s">
        <v>28</v>
      </c>
      <c r="C23" s="307"/>
      <c r="D23" s="308"/>
    </row>
    <row r="24" spans="2:4" ht="15.75" thickBot="1">
      <c r="B24" s="309" t="s">
        <v>29</v>
      </c>
      <c r="C24" s="310"/>
      <c r="D24" s="311"/>
    </row>
    <row r="25" ht="15">
      <c r="AB25" s="11" t="s">
        <v>26</v>
      </c>
    </row>
  </sheetData>
  <sheetProtection/>
  <mergeCells count="25">
    <mergeCell ref="F20:U20"/>
    <mergeCell ref="A1:AM3"/>
    <mergeCell ref="E4:E5"/>
    <mergeCell ref="AK4:AK5"/>
    <mergeCell ref="AL4:AL5"/>
    <mergeCell ref="AM4:AM5"/>
    <mergeCell ref="B13:D13"/>
    <mergeCell ref="B24:D24"/>
    <mergeCell ref="B11:D11"/>
    <mergeCell ref="B12:D12"/>
    <mergeCell ref="B23:D23"/>
    <mergeCell ref="B14:D14"/>
    <mergeCell ref="B7:D7"/>
    <mergeCell ref="B19:D19"/>
    <mergeCell ref="B8:D8"/>
    <mergeCell ref="B18:D18"/>
    <mergeCell ref="B20:D20"/>
    <mergeCell ref="B21:D21"/>
    <mergeCell ref="B15:D15"/>
    <mergeCell ref="B22:D22"/>
    <mergeCell ref="B16:D16"/>
    <mergeCell ref="B4:D4"/>
    <mergeCell ref="B5:D5"/>
    <mergeCell ref="B6:D6"/>
    <mergeCell ref="B9:D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AC7" sqref="AC7"/>
    </sheetView>
  </sheetViews>
  <sheetFormatPr defaultColWidth="11.57421875" defaultRowHeight="15"/>
  <cols>
    <col min="1" max="1" width="7.5742187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37" t="s">
        <v>169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22"/>
      <c r="AO1" s="23"/>
    </row>
    <row r="2" spans="1:41" s="14" customFormat="1" ht="9.7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23"/>
      <c r="AO2" s="23"/>
    </row>
    <row r="3" spans="1:41" s="18" customFormat="1" ht="24" customHeight="1" thickBo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23"/>
      <c r="AO3" s="23"/>
    </row>
    <row r="4" spans="1:41" s="18" customFormat="1" ht="15.75" customHeight="1">
      <c r="A4" s="42" t="s">
        <v>0</v>
      </c>
      <c r="B4" s="320" t="s">
        <v>1</v>
      </c>
      <c r="C4" s="321"/>
      <c r="D4" s="322"/>
      <c r="E4" s="339" t="s">
        <v>3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  <c r="AI4" s="38">
        <v>30</v>
      </c>
      <c r="AJ4" s="38">
        <v>31</v>
      </c>
      <c r="AK4" s="341" t="s">
        <v>4</v>
      </c>
      <c r="AL4" s="342" t="s">
        <v>5</v>
      </c>
      <c r="AM4" s="343" t="s">
        <v>6</v>
      </c>
      <c r="AN4" s="14"/>
      <c r="AO4" s="14"/>
    </row>
    <row r="5" spans="1:41" s="18" customFormat="1" ht="15.75" customHeight="1">
      <c r="A5" s="39"/>
      <c r="B5" s="323" t="s">
        <v>65</v>
      </c>
      <c r="C5" s="324"/>
      <c r="D5" s="325"/>
      <c r="E5" s="340"/>
      <c r="F5" s="13" t="s">
        <v>12</v>
      </c>
      <c r="G5" s="13" t="s">
        <v>9</v>
      </c>
      <c r="H5" s="13" t="s">
        <v>9</v>
      </c>
      <c r="I5" s="13" t="s">
        <v>10</v>
      </c>
      <c r="J5" s="13" t="s">
        <v>10</v>
      </c>
      <c r="K5" s="13" t="s">
        <v>11</v>
      </c>
      <c r="L5" s="13" t="s">
        <v>10</v>
      </c>
      <c r="M5" s="13" t="s">
        <v>12</v>
      </c>
      <c r="N5" s="13" t="s">
        <v>9</v>
      </c>
      <c r="O5" s="13" t="s">
        <v>9</v>
      </c>
      <c r="P5" s="13" t="s">
        <v>10</v>
      </c>
      <c r="Q5" s="13" t="s">
        <v>10</v>
      </c>
      <c r="R5" s="13" t="s">
        <v>11</v>
      </c>
      <c r="S5" s="13" t="s">
        <v>10</v>
      </c>
      <c r="T5" s="13" t="s">
        <v>12</v>
      </c>
      <c r="U5" s="13" t="s">
        <v>9</v>
      </c>
      <c r="V5" s="13" t="s">
        <v>9</v>
      </c>
      <c r="W5" s="13" t="s">
        <v>10</v>
      </c>
      <c r="X5" s="13" t="s">
        <v>10</v>
      </c>
      <c r="Y5" s="13" t="s">
        <v>11</v>
      </c>
      <c r="Z5" s="13" t="s">
        <v>10</v>
      </c>
      <c r="AA5" s="13" t="s">
        <v>12</v>
      </c>
      <c r="AB5" s="13" t="s">
        <v>9</v>
      </c>
      <c r="AC5" s="13" t="s">
        <v>9</v>
      </c>
      <c r="AD5" s="13" t="s">
        <v>10</v>
      </c>
      <c r="AE5" s="13" t="s">
        <v>10</v>
      </c>
      <c r="AF5" s="13" t="s">
        <v>11</v>
      </c>
      <c r="AG5" s="13" t="s">
        <v>10</v>
      </c>
      <c r="AH5" s="13" t="s">
        <v>12</v>
      </c>
      <c r="AI5" s="13" t="s">
        <v>9</v>
      </c>
      <c r="AJ5" s="13" t="s">
        <v>9</v>
      </c>
      <c r="AK5" s="286"/>
      <c r="AL5" s="288"/>
      <c r="AM5" s="290"/>
      <c r="AN5" s="14"/>
      <c r="AO5" s="14"/>
    </row>
    <row r="6" spans="1:41" s="18" customFormat="1" ht="15.75" customHeight="1">
      <c r="A6" s="217">
        <v>125016</v>
      </c>
      <c r="B6" s="345" t="s">
        <v>70</v>
      </c>
      <c r="C6" s="346"/>
      <c r="D6" s="347"/>
      <c r="E6" s="17" t="s">
        <v>13</v>
      </c>
      <c r="F6" s="124" t="s">
        <v>80</v>
      </c>
      <c r="G6" s="26"/>
      <c r="H6" s="26" t="s">
        <v>80</v>
      </c>
      <c r="I6" s="187"/>
      <c r="J6" s="197" t="s">
        <v>80</v>
      </c>
      <c r="K6" s="197"/>
      <c r="L6" s="187" t="s">
        <v>80</v>
      </c>
      <c r="M6" s="26"/>
      <c r="N6" s="26" t="s">
        <v>80</v>
      </c>
      <c r="O6" s="187"/>
      <c r="P6" s="26" t="s">
        <v>80</v>
      </c>
      <c r="Q6" s="197"/>
      <c r="R6" s="197" t="s">
        <v>80</v>
      </c>
      <c r="S6" s="26"/>
      <c r="T6" s="187" t="s">
        <v>80</v>
      </c>
      <c r="U6" s="26"/>
      <c r="V6" s="26" t="s">
        <v>80</v>
      </c>
      <c r="W6" s="187"/>
      <c r="X6" s="197" t="s">
        <v>80</v>
      </c>
      <c r="Y6" s="197"/>
      <c r="Z6" s="26" t="s">
        <v>80</v>
      </c>
      <c r="AA6" s="26"/>
      <c r="AB6" s="187" t="s">
        <v>80</v>
      </c>
      <c r="AC6" s="187"/>
      <c r="AD6" s="26" t="s">
        <v>80</v>
      </c>
      <c r="AE6" s="197"/>
      <c r="AF6" s="197" t="s">
        <v>80</v>
      </c>
      <c r="AG6" s="187"/>
      <c r="AH6" s="26" t="s">
        <v>80</v>
      </c>
      <c r="AI6" s="26"/>
      <c r="AJ6" s="187" t="s">
        <v>80</v>
      </c>
      <c r="AK6" s="66">
        <v>132</v>
      </c>
      <c r="AL6" s="8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192</v>
      </c>
      <c r="AM6" s="80">
        <f>SUM(AL6-132)</f>
        <v>60</v>
      </c>
      <c r="AN6" s="14"/>
      <c r="AO6" s="14"/>
    </row>
    <row r="7" spans="1:41" s="18" customFormat="1" ht="15.75" customHeight="1">
      <c r="A7" s="217">
        <v>125059</v>
      </c>
      <c r="B7" s="345" t="s">
        <v>71</v>
      </c>
      <c r="C7" s="346"/>
      <c r="D7" s="347"/>
      <c r="E7" s="17" t="s">
        <v>13</v>
      </c>
      <c r="F7" s="26"/>
      <c r="G7" s="187" t="s">
        <v>80</v>
      </c>
      <c r="H7" s="26"/>
      <c r="I7" s="26" t="s">
        <v>80</v>
      </c>
      <c r="J7" s="219"/>
      <c r="K7" s="197" t="s">
        <v>80</v>
      </c>
      <c r="L7" s="26"/>
      <c r="M7" s="26" t="s">
        <v>80</v>
      </c>
      <c r="N7" s="26"/>
      <c r="O7" s="187" t="s">
        <v>80</v>
      </c>
      <c r="P7" s="187"/>
      <c r="Q7" s="197" t="s">
        <v>80</v>
      </c>
      <c r="R7" s="197"/>
      <c r="S7" s="26" t="s">
        <v>80</v>
      </c>
      <c r="T7" s="26"/>
      <c r="U7" s="187" t="s">
        <v>80</v>
      </c>
      <c r="V7" s="26"/>
      <c r="W7" s="26" t="s">
        <v>80</v>
      </c>
      <c r="X7" s="219"/>
      <c r="Y7" s="197" t="s">
        <v>80</v>
      </c>
      <c r="Z7" s="26"/>
      <c r="AA7" s="26" t="s">
        <v>80</v>
      </c>
      <c r="AB7" s="26"/>
      <c r="AC7" s="187" t="s">
        <v>80</v>
      </c>
      <c r="AD7" s="187"/>
      <c r="AE7" s="197" t="s">
        <v>80</v>
      </c>
      <c r="AF7" s="197"/>
      <c r="AG7" s="26" t="s">
        <v>80</v>
      </c>
      <c r="AH7" s="26"/>
      <c r="AI7" s="26" t="s">
        <v>80</v>
      </c>
      <c r="AJ7" s="187"/>
      <c r="AK7" s="66">
        <v>132</v>
      </c>
      <c r="AL7" s="8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180</v>
      </c>
      <c r="AM7" s="80">
        <f>SUM(AL7-132)</f>
        <v>48</v>
      </c>
      <c r="AN7" s="14"/>
      <c r="AO7" s="14"/>
    </row>
    <row r="8" spans="1:41" s="18" customFormat="1" ht="15.75" customHeight="1">
      <c r="A8" s="217"/>
      <c r="B8" s="354"/>
      <c r="C8" s="355"/>
      <c r="D8" s="355"/>
      <c r="E8" s="356"/>
      <c r="F8" s="26"/>
      <c r="G8" s="26"/>
      <c r="H8" s="26"/>
      <c r="I8" s="26"/>
      <c r="J8" s="197"/>
      <c r="K8" s="197"/>
      <c r="L8" s="26"/>
      <c r="M8" s="26"/>
      <c r="N8" s="26"/>
      <c r="O8" s="26"/>
      <c r="P8" s="26"/>
      <c r="Q8" s="197"/>
      <c r="R8" s="197"/>
      <c r="S8" s="26"/>
      <c r="T8" s="26"/>
      <c r="U8" s="26"/>
      <c r="V8" s="26"/>
      <c r="W8" s="26"/>
      <c r="X8" s="197"/>
      <c r="Y8" s="197"/>
      <c r="Z8" s="26"/>
      <c r="AA8" s="26"/>
      <c r="AB8" s="26"/>
      <c r="AC8" s="26"/>
      <c r="AD8" s="26"/>
      <c r="AE8" s="197"/>
      <c r="AF8" s="197"/>
      <c r="AG8" s="26"/>
      <c r="AH8" s="26"/>
      <c r="AI8" s="26"/>
      <c r="AJ8" s="26"/>
      <c r="AK8" s="66"/>
      <c r="AL8" s="81"/>
      <c r="AM8" s="80"/>
      <c r="AN8" s="14"/>
      <c r="AO8" s="14"/>
    </row>
    <row r="9" spans="1:41" s="18" customFormat="1" ht="15.75" customHeight="1">
      <c r="A9" s="217"/>
      <c r="B9" s="106"/>
      <c r="C9" s="106"/>
      <c r="D9" s="102"/>
      <c r="E9" s="17"/>
      <c r="F9" s="26"/>
      <c r="G9" s="26"/>
      <c r="H9" s="26"/>
      <c r="I9" s="26"/>
      <c r="J9" s="197"/>
      <c r="K9" s="197"/>
      <c r="L9" s="26"/>
      <c r="M9" s="26"/>
      <c r="N9" s="26"/>
      <c r="O9" s="26"/>
      <c r="P9" s="26"/>
      <c r="Q9" s="197"/>
      <c r="R9" s="197"/>
      <c r="S9" s="26"/>
      <c r="T9" s="26"/>
      <c r="U9" s="26"/>
      <c r="V9" s="26"/>
      <c r="W9" s="26"/>
      <c r="X9" s="197"/>
      <c r="Y9" s="197"/>
      <c r="Z9" s="26"/>
      <c r="AA9" s="26"/>
      <c r="AB9" s="26"/>
      <c r="AC9" s="26"/>
      <c r="AD9" s="26"/>
      <c r="AE9" s="197"/>
      <c r="AF9" s="197"/>
      <c r="AG9" s="26"/>
      <c r="AH9" s="26"/>
      <c r="AI9" s="26"/>
      <c r="AJ9" s="26"/>
      <c r="AK9" s="66"/>
      <c r="AL9" s="81"/>
      <c r="AM9" s="80"/>
      <c r="AN9" s="14"/>
      <c r="AO9" s="14"/>
    </row>
    <row r="10" spans="1:41" s="18" customFormat="1" ht="15.75" customHeight="1">
      <c r="A10" s="217"/>
      <c r="B10" s="106"/>
      <c r="C10" s="106"/>
      <c r="D10" s="102"/>
      <c r="E10" s="17"/>
      <c r="F10" s="26"/>
      <c r="G10" s="26"/>
      <c r="H10" s="26"/>
      <c r="I10" s="26"/>
      <c r="J10" s="197"/>
      <c r="K10" s="197"/>
      <c r="L10" s="26"/>
      <c r="M10" s="26"/>
      <c r="N10" s="26"/>
      <c r="O10" s="26"/>
      <c r="P10" s="26"/>
      <c r="Q10" s="197"/>
      <c r="R10" s="197"/>
      <c r="S10" s="26"/>
      <c r="T10" s="26"/>
      <c r="U10" s="26"/>
      <c r="V10" s="26"/>
      <c r="W10" s="26"/>
      <c r="X10" s="197"/>
      <c r="Y10" s="197"/>
      <c r="Z10" s="26"/>
      <c r="AA10" s="26"/>
      <c r="AB10" s="26"/>
      <c r="AC10" s="26"/>
      <c r="AD10" s="26"/>
      <c r="AE10" s="197"/>
      <c r="AF10" s="197"/>
      <c r="AG10" s="26"/>
      <c r="AH10" s="26"/>
      <c r="AI10" s="26"/>
      <c r="AJ10" s="26"/>
      <c r="AK10" s="66"/>
      <c r="AL10" s="81"/>
      <c r="AM10" s="80"/>
      <c r="AN10" s="14"/>
      <c r="AO10" s="14"/>
    </row>
    <row r="11" spans="1:41" s="18" customFormat="1" ht="15.75" customHeight="1">
      <c r="A11" s="217"/>
      <c r="B11" s="348"/>
      <c r="C11" s="348"/>
      <c r="D11" s="349"/>
      <c r="E11" s="17"/>
      <c r="F11" s="26"/>
      <c r="G11" s="26"/>
      <c r="H11" s="26"/>
      <c r="I11" s="26"/>
      <c r="J11" s="197"/>
      <c r="K11" s="197"/>
      <c r="L11" s="26"/>
      <c r="M11" s="26"/>
      <c r="N11" s="26"/>
      <c r="O11" s="26"/>
      <c r="P11" s="26"/>
      <c r="Q11" s="197"/>
      <c r="R11" s="197"/>
      <c r="S11" s="26"/>
      <c r="T11" s="26"/>
      <c r="U11" s="26"/>
      <c r="V11" s="26"/>
      <c r="W11" s="26"/>
      <c r="X11" s="197"/>
      <c r="Y11" s="197"/>
      <c r="Z11" s="26"/>
      <c r="AA11" s="26"/>
      <c r="AB11" s="26"/>
      <c r="AC11" s="26"/>
      <c r="AD11" s="26"/>
      <c r="AE11" s="197"/>
      <c r="AF11" s="197"/>
      <c r="AG11" s="26"/>
      <c r="AH11" s="26"/>
      <c r="AI11" s="26"/>
      <c r="AJ11" s="26"/>
      <c r="AK11" s="66"/>
      <c r="AL11" s="81"/>
      <c r="AM11" s="80"/>
      <c r="AN11" s="14"/>
      <c r="AO11" s="14"/>
    </row>
    <row r="12" spans="1:41" s="18" customFormat="1" ht="15.75" customHeight="1">
      <c r="A12" s="217">
        <v>110612</v>
      </c>
      <c r="B12" s="348" t="s">
        <v>72</v>
      </c>
      <c r="C12" s="348"/>
      <c r="D12" s="349"/>
      <c r="E12" s="17" t="s">
        <v>31</v>
      </c>
      <c r="F12" s="26"/>
      <c r="G12" s="26" t="s">
        <v>39</v>
      </c>
      <c r="H12" s="187"/>
      <c r="I12" s="26" t="s">
        <v>39</v>
      </c>
      <c r="J12" s="197"/>
      <c r="K12" s="197" t="s">
        <v>39</v>
      </c>
      <c r="L12" s="187"/>
      <c r="M12" s="26" t="s">
        <v>39</v>
      </c>
      <c r="N12" s="26"/>
      <c r="O12" s="26" t="s">
        <v>39</v>
      </c>
      <c r="P12" s="26"/>
      <c r="Q12" s="197" t="s">
        <v>39</v>
      </c>
      <c r="R12" s="219"/>
      <c r="S12" s="26" t="s">
        <v>39</v>
      </c>
      <c r="T12" s="26"/>
      <c r="U12" s="26" t="s">
        <v>39</v>
      </c>
      <c r="V12" s="26"/>
      <c r="W12" s="26" t="s">
        <v>39</v>
      </c>
      <c r="X12" s="219"/>
      <c r="Y12" s="197" t="s">
        <v>39</v>
      </c>
      <c r="Z12" s="26"/>
      <c r="AA12" s="26" t="s">
        <v>39</v>
      </c>
      <c r="AB12" s="26"/>
      <c r="AC12" s="26" t="s">
        <v>39</v>
      </c>
      <c r="AD12" s="26"/>
      <c r="AE12" s="197" t="s">
        <v>39</v>
      </c>
      <c r="AF12" s="197"/>
      <c r="AG12" s="26" t="s">
        <v>39</v>
      </c>
      <c r="AH12" s="187"/>
      <c r="AI12" s="26" t="s">
        <v>39</v>
      </c>
      <c r="AJ12" s="26"/>
      <c r="AK12" s="66">
        <v>126</v>
      </c>
      <c r="AL12" s="81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80">
        <f>SUM(AL12-132)</f>
        <v>48</v>
      </c>
      <c r="AN12" s="14"/>
      <c r="AO12" s="14"/>
    </row>
    <row r="13" spans="1:41" s="18" customFormat="1" ht="15.75" customHeight="1">
      <c r="A13" s="218">
        <v>117544</v>
      </c>
      <c r="B13" s="350" t="s">
        <v>73</v>
      </c>
      <c r="C13" s="350"/>
      <c r="D13" s="350"/>
      <c r="E13" s="17" t="s">
        <v>31</v>
      </c>
      <c r="F13" s="26" t="s">
        <v>39</v>
      </c>
      <c r="G13" s="26"/>
      <c r="H13" s="187" t="s">
        <v>39</v>
      </c>
      <c r="I13" s="26"/>
      <c r="J13" s="197" t="s">
        <v>39</v>
      </c>
      <c r="K13" s="197"/>
      <c r="L13" s="187" t="s">
        <v>39</v>
      </c>
      <c r="M13" s="26"/>
      <c r="N13" s="26" t="s">
        <v>39</v>
      </c>
      <c r="O13" s="26"/>
      <c r="P13" s="26" t="s">
        <v>39</v>
      </c>
      <c r="Q13" s="197"/>
      <c r="R13" s="219" t="s">
        <v>39</v>
      </c>
      <c r="S13" s="26"/>
      <c r="T13" s="26" t="s">
        <v>39</v>
      </c>
      <c r="U13" s="26"/>
      <c r="V13" s="26" t="s">
        <v>39</v>
      </c>
      <c r="W13" s="26"/>
      <c r="X13" s="219" t="s">
        <v>39</v>
      </c>
      <c r="Y13" s="197"/>
      <c r="Z13" s="26" t="s">
        <v>39</v>
      </c>
      <c r="AA13" s="26"/>
      <c r="AB13" s="26" t="s">
        <v>39</v>
      </c>
      <c r="AC13" s="26"/>
      <c r="AD13" s="26" t="s">
        <v>39</v>
      </c>
      <c r="AE13" s="197"/>
      <c r="AF13" s="197" t="s">
        <v>39</v>
      </c>
      <c r="AG13" s="26"/>
      <c r="AH13" s="187" t="s">
        <v>39</v>
      </c>
      <c r="AI13" s="26"/>
      <c r="AJ13" s="26" t="s">
        <v>39</v>
      </c>
      <c r="AK13" s="66">
        <v>126</v>
      </c>
      <c r="AL13" s="81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192</v>
      </c>
      <c r="AM13" s="80">
        <f>SUM(AL13-132)</f>
        <v>60</v>
      </c>
      <c r="AN13" s="14"/>
      <c r="AO13" s="14"/>
    </row>
    <row r="14" spans="1:41" s="18" customFormat="1" ht="15.75" customHeight="1">
      <c r="A14" s="40"/>
      <c r="B14" s="351"/>
      <c r="C14" s="352"/>
      <c r="D14" s="353"/>
      <c r="E14" s="105"/>
      <c r="F14" s="26"/>
      <c r="G14" s="26"/>
      <c r="H14" s="26"/>
      <c r="I14" s="26"/>
      <c r="J14" s="197"/>
      <c r="K14" s="197"/>
      <c r="L14" s="26"/>
      <c r="M14" s="26"/>
      <c r="N14" s="26"/>
      <c r="O14" s="26"/>
      <c r="P14" s="26"/>
      <c r="Q14" s="197"/>
      <c r="R14" s="197"/>
      <c r="S14" s="26"/>
      <c r="T14" s="26"/>
      <c r="U14" s="26"/>
      <c r="V14" s="26"/>
      <c r="W14" s="26"/>
      <c r="X14" s="197"/>
      <c r="Y14" s="197"/>
      <c r="Z14" s="26"/>
      <c r="AA14" s="26"/>
      <c r="AB14" s="26"/>
      <c r="AC14" s="26"/>
      <c r="AD14" s="26"/>
      <c r="AE14" s="197"/>
      <c r="AF14" s="197"/>
      <c r="AG14" s="26"/>
      <c r="AH14" s="26"/>
      <c r="AI14" s="26"/>
      <c r="AJ14" s="26"/>
      <c r="AK14" s="66"/>
      <c r="AL14" s="81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80"/>
      <c r="AN14" s="14"/>
      <c r="AO14" s="14"/>
    </row>
    <row r="15" spans="1:39" s="18" customFormat="1" ht="15.75" customHeight="1">
      <c r="A15" s="40"/>
      <c r="B15" s="317"/>
      <c r="C15" s="318"/>
      <c r="D15" s="319"/>
      <c r="E15" s="17"/>
      <c r="F15" s="26"/>
      <c r="G15" s="26"/>
      <c r="H15" s="26"/>
      <c r="I15" s="26"/>
      <c r="J15" s="197"/>
      <c r="K15" s="197"/>
      <c r="L15" s="26"/>
      <c r="M15" s="26"/>
      <c r="N15" s="26"/>
      <c r="O15" s="26"/>
      <c r="P15" s="26"/>
      <c r="Q15" s="197"/>
      <c r="R15" s="197"/>
      <c r="S15" s="26"/>
      <c r="T15" s="26"/>
      <c r="U15" s="26"/>
      <c r="V15" s="26"/>
      <c r="W15" s="26"/>
      <c r="X15" s="197"/>
      <c r="Y15" s="197"/>
      <c r="Z15" s="26"/>
      <c r="AA15" s="26"/>
      <c r="AB15" s="26"/>
      <c r="AC15" s="26"/>
      <c r="AD15" s="26"/>
      <c r="AE15" s="197"/>
      <c r="AF15" s="197"/>
      <c r="AG15" s="26"/>
      <c r="AH15" s="26"/>
      <c r="AI15" s="26"/>
      <c r="AJ15" s="26"/>
      <c r="AK15" s="66"/>
      <c r="AL15" s="81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80"/>
    </row>
    <row r="16" spans="1:41" s="18" customFormat="1" ht="15.75" customHeight="1">
      <c r="A16" s="46"/>
      <c r="B16" s="317"/>
      <c r="C16" s="318"/>
      <c r="D16" s="319"/>
      <c r="E16" s="17"/>
      <c r="F16" s="27"/>
      <c r="G16" s="27"/>
      <c r="H16" s="27"/>
      <c r="I16" s="27"/>
      <c r="J16" s="111"/>
      <c r="K16" s="111"/>
      <c r="L16" s="27"/>
      <c r="M16" s="27"/>
      <c r="N16" s="27"/>
      <c r="O16" s="27"/>
      <c r="P16" s="27"/>
      <c r="Q16" s="111"/>
      <c r="R16" s="111"/>
      <c r="S16" s="27"/>
      <c r="T16" s="27"/>
      <c r="U16" s="27"/>
      <c r="V16" s="27"/>
      <c r="W16" s="27"/>
      <c r="X16" s="111"/>
      <c r="Y16" s="111"/>
      <c r="Z16" s="27"/>
      <c r="AA16" s="27"/>
      <c r="AB16" s="27"/>
      <c r="AC16" s="27"/>
      <c r="AD16" s="27"/>
      <c r="AE16" s="111"/>
      <c r="AF16" s="111"/>
      <c r="AG16" s="27"/>
      <c r="AH16" s="27"/>
      <c r="AI16" s="27"/>
      <c r="AJ16" s="27"/>
      <c r="AK16" s="66"/>
      <c r="AL16" s="81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80"/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47"/>
      <c r="B18" s="335" t="s">
        <v>40</v>
      </c>
      <c r="C18" s="296"/>
      <c r="D18" s="29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48"/>
      <c r="B19" s="273" t="s">
        <v>34</v>
      </c>
      <c r="C19" s="274"/>
      <c r="D19" s="27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48"/>
      <c r="B20" s="273" t="s">
        <v>35</v>
      </c>
      <c r="C20" s="274"/>
      <c r="D20" s="275"/>
      <c r="E20" s="21"/>
      <c r="F20" s="21"/>
      <c r="G20" s="21"/>
      <c r="H20" s="21"/>
      <c r="I20" s="21"/>
      <c r="J20" s="21"/>
      <c r="K20" s="21"/>
      <c r="L20" s="21"/>
      <c r="M20" s="21"/>
      <c r="N20" s="21" t="s">
        <v>26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22" ht="12.75" customHeight="1">
      <c r="A21" s="49"/>
      <c r="B21" s="273" t="s">
        <v>36</v>
      </c>
      <c r="C21" s="274"/>
      <c r="D21" s="275"/>
      <c r="J21" s="357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9"/>
    </row>
    <row r="22" spans="1:9" ht="12.75" customHeight="1">
      <c r="A22" s="50"/>
      <c r="B22" s="273" t="s">
        <v>27</v>
      </c>
      <c r="C22" s="274"/>
      <c r="D22" s="275"/>
      <c r="I22" s="11" t="s">
        <v>26</v>
      </c>
    </row>
    <row r="23" spans="1:4" ht="12.75" customHeight="1">
      <c r="A23" s="51"/>
      <c r="B23" s="306" t="s">
        <v>28</v>
      </c>
      <c r="C23" s="307"/>
      <c r="D23" s="308"/>
    </row>
    <row r="24" spans="2:38" ht="15.75" thickBot="1">
      <c r="B24" s="309" t="s">
        <v>29</v>
      </c>
      <c r="C24" s="310"/>
      <c r="D24" s="311"/>
      <c r="AL24" s="19" t="s">
        <v>26</v>
      </c>
    </row>
  </sheetData>
  <sheetProtection/>
  <mergeCells count="24">
    <mergeCell ref="B22:D22"/>
    <mergeCell ref="B23:D23"/>
    <mergeCell ref="B24:D24"/>
    <mergeCell ref="B15:D15"/>
    <mergeCell ref="B16:D16"/>
    <mergeCell ref="B18:D18"/>
    <mergeCell ref="B19:D19"/>
    <mergeCell ref="B20:D20"/>
    <mergeCell ref="B21:D21"/>
    <mergeCell ref="B11:D11"/>
    <mergeCell ref="B12:D12"/>
    <mergeCell ref="B13:D13"/>
    <mergeCell ref="B14:D14"/>
    <mergeCell ref="B8:E8"/>
    <mergeCell ref="J21:V21"/>
    <mergeCell ref="B6:D6"/>
    <mergeCell ref="B7:D7"/>
    <mergeCell ref="A1:AM3"/>
    <mergeCell ref="B4:D4"/>
    <mergeCell ref="E4:E5"/>
    <mergeCell ref="AK4:AK5"/>
    <mergeCell ref="AL4:AL5"/>
    <mergeCell ref="AM4:AM5"/>
    <mergeCell ref="B5:D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20"/>
  <sheetViews>
    <sheetView tabSelected="1" zoomScale="98" zoomScaleNormal="98" zoomScalePageLayoutView="0" workbookViewId="0" topLeftCell="A7">
      <selection activeCell="AR8" sqref="AR8"/>
    </sheetView>
  </sheetViews>
  <sheetFormatPr defaultColWidth="11.57421875" defaultRowHeight="15"/>
  <cols>
    <col min="1" max="1" width="7.7109375" style="11" customWidth="1"/>
    <col min="2" max="2" width="29.421875" style="11" customWidth="1"/>
    <col min="3" max="3" width="8.8515625" style="11" customWidth="1"/>
    <col min="4" max="4" width="6.8515625" style="11" customWidth="1"/>
    <col min="5" max="5" width="6.421875" style="20" customWidth="1"/>
    <col min="6" max="6" width="3.57421875" style="11" customWidth="1"/>
    <col min="7" max="7" width="3.140625" style="11" customWidth="1"/>
    <col min="8" max="9" width="2.8515625" style="11" customWidth="1"/>
    <col min="10" max="10" width="3.57421875" style="11" customWidth="1"/>
    <col min="11" max="29" width="2.8515625" style="11" customWidth="1"/>
    <col min="30" max="30" width="3.00390625" style="11" customWidth="1"/>
    <col min="31" max="31" width="4.00390625" style="11" customWidth="1"/>
    <col min="32" max="32" width="3.421875" style="11" customWidth="1"/>
    <col min="33" max="33" width="4.00390625" style="11" customWidth="1"/>
    <col min="34" max="34" width="4.140625" style="11" customWidth="1"/>
    <col min="35" max="35" width="4.00390625" style="11" customWidth="1"/>
    <col min="36" max="36" width="3.8515625" style="11" customWidth="1"/>
    <col min="37" max="38" width="4.00390625" style="19" customWidth="1"/>
    <col min="39" max="39" width="5.140625" style="19" customWidth="1"/>
    <col min="40" max="243" width="9.140625" style="11" customWidth="1"/>
  </cols>
  <sheetData>
    <row r="1" spans="1:39" ht="30" customHeight="1">
      <c r="A1" s="361" t="s">
        <v>170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3"/>
    </row>
    <row r="2" spans="1:39" s="14" customFormat="1" ht="9.75" customHeight="1" thickBot="1">
      <c r="A2" s="364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6"/>
    </row>
    <row r="3" spans="1:39" s="18" customFormat="1" ht="18" customHeight="1">
      <c r="A3" s="75" t="s">
        <v>0</v>
      </c>
      <c r="B3" s="72" t="s">
        <v>1</v>
      </c>
      <c r="C3" s="72" t="s">
        <v>17</v>
      </c>
      <c r="D3" s="76" t="s">
        <v>2</v>
      </c>
      <c r="E3" s="374" t="s">
        <v>3</v>
      </c>
      <c r="F3" s="38">
        <v>1</v>
      </c>
      <c r="G3" s="38">
        <v>2</v>
      </c>
      <c r="H3" s="38">
        <v>3</v>
      </c>
      <c r="I3" s="38">
        <v>4</v>
      </c>
      <c r="J3" s="38">
        <v>5</v>
      </c>
      <c r="K3" s="38">
        <v>6</v>
      </c>
      <c r="L3" s="38">
        <v>7</v>
      </c>
      <c r="M3" s="38">
        <v>8</v>
      </c>
      <c r="N3" s="38">
        <v>9</v>
      </c>
      <c r="O3" s="38">
        <v>10</v>
      </c>
      <c r="P3" s="38">
        <v>11</v>
      </c>
      <c r="Q3" s="38">
        <v>12</v>
      </c>
      <c r="R3" s="38">
        <v>13</v>
      </c>
      <c r="S3" s="38">
        <v>14</v>
      </c>
      <c r="T3" s="38">
        <v>15</v>
      </c>
      <c r="U3" s="38">
        <v>16</v>
      </c>
      <c r="V3" s="38">
        <v>17</v>
      </c>
      <c r="W3" s="38">
        <v>18</v>
      </c>
      <c r="X3" s="38">
        <v>19</v>
      </c>
      <c r="Y3" s="38">
        <v>20</v>
      </c>
      <c r="Z3" s="38">
        <v>21</v>
      </c>
      <c r="AA3" s="38">
        <v>22</v>
      </c>
      <c r="AB3" s="38">
        <v>23</v>
      </c>
      <c r="AC3" s="38">
        <v>24</v>
      </c>
      <c r="AD3" s="38">
        <v>25</v>
      </c>
      <c r="AE3" s="38">
        <v>26</v>
      </c>
      <c r="AF3" s="38">
        <v>27</v>
      </c>
      <c r="AG3" s="38">
        <v>28</v>
      </c>
      <c r="AH3" s="38">
        <v>29</v>
      </c>
      <c r="AI3" s="38">
        <v>30</v>
      </c>
      <c r="AJ3" s="38">
        <v>31</v>
      </c>
      <c r="AK3" s="285" t="s">
        <v>4</v>
      </c>
      <c r="AL3" s="287" t="s">
        <v>5</v>
      </c>
      <c r="AM3" s="377" t="s">
        <v>6</v>
      </c>
    </row>
    <row r="4" spans="1:41" s="18" customFormat="1" ht="18" customHeight="1">
      <c r="A4" s="39"/>
      <c r="B4" s="44" t="s">
        <v>18</v>
      </c>
      <c r="C4" s="37" t="s">
        <v>16</v>
      </c>
      <c r="D4" s="12" t="s">
        <v>8</v>
      </c>
      <c r="E4" s="375"/>
      <c r="F4" s="13" t="s">
        <v>12</v>
      </c>
      <c r="G4" s="13" t="s">
        <v>9</v>
      </c>
      <c r="H4" s="13" t="s">
        <v>9</v>
      </c>
      <c r="I4" s="13" t="s">
        <v>10</v>
      </c>
      <c r="J4" s="13" t="s">
        <v>10</v>
      </c>
      <c r="K4" s="13" t="s">
        <v>11</v>
      </c>
      <c r="L4" s="13" t="s">
        <v>10</v>
      </c>
      <c r="M4" s="13" t="s">
        <v>12</v>
      </c>
      <c r="N4" s="13" t="s">
        <v>9</v>
      </c>
      <c r="O4" s="13" t="s">
        <v>9</v>
      </c>
      <c r="P4" s="13" t="s">
        <v>10</v>
      </c>
      <c r="Q4" s="13" t="s">
        <v>10</v>
      </c>
      <c r="R4" s="13" t="s">
        <v>11</v>
      </c>
      <c r="S4" s="13" t="s">
        <v>10</v>
      </c>
      <c r="T4" s="13" t="s">
        <v>12</v>
      </c>
      <c r="U4" s="13" t="s">
        <v>9</v>
      </c>
      <c r="V4" s="13" t="s">
        <v>9</v>
      </c>
      <c r="W4" s="13" t="s">
        <v>10</v>
      </c>
      <c r="X4" s="13" t="s">
        <v>10</v>
      </c>
      <c r="Y4" s="13" t="s">
        <v>11</v>
      </c>
      <c r="Z4" s="13" t="s">
        <v>10</v>
      </c>
      <c r="AA4" s="13" t="s">
        <v>12</v>
      </c>
      <c r="AB4" s="13" t="s">
        <v>9</v>
      </c>
      <c r="AC4" s="13" t="s">
        <v>9</v>
      </c>
      <c r="AD4" s="13" t="s">
        <v>10</v>
      </c>
      <c r="AE4" s="13" t="s">
        <v>10</v>
      </c>
      <c r="AF4" s="13" t="s">
        <v>11</v>
      </c>
      <c r="AG4" s="13" t="s">
        <v>10</v>
      </c>
      <c r="AH4" s="13" t="s">
        <v>12</v>
      </c>
      <c r="AI4" s="13" t="s">
        <v>9</v>
      </c>
      <c r="AJ4" s="13" t="s">
        <v>9</v>
      </c>
      <c r="AK4" s="286"/>
      <c r="AL4" s="288"/>
      <c r="AM4" s="377"/>
      <c r="AN4" s="185"/>
      <c r="AO4" s="185"/>
    </row>
    <row r="5" spans="1:41" s="18" customFormat="1" ht="18" customHeight="1">
      <c r="A5" s="156">
        <v>137219</v>
      </c>
      <c r="B5" s="154" t="s">
        <v>120</v>
      </c>
      <c r="C5" s="166" t="s">
        <v>42</v>
      </c>
      <c r="D5" s="30" t="s">
        <v>51</v>
      </c>
      <c r="E5" s="107" t="s">
        <v>13</v>
      </c>
      <c r="F5" s="27" t="s">
        <v>192</v>
      </c>
      <c r="G5" s="27" t="s">
        <v>41</v>
      </c>
      <c r="H5" s="27" t="s">
        <v>41</v>
      </c>
      <c r="I5" s="27" t="s">
        <v>41</v>
      </c>
      <c r="J5" s="111" t="s">
        <v>80</v>
      </c>
      <c r="K5" s="111"/>
      <c r="L5" s="27" t="s">
        <v>41</v>
      </c>
      <c r="M5" s="27" t="s">
        <v>41</v>
      </c>
      <c r="N5" s="27" t="s">
        <v>192</v>
      </c>
      <c r="O5" s="27" t="s">
        <v>41</v>
      </c>
      <c r="P5" s="27" t="s">
        <v>41</v>
      </c>
      <c r="Q5" s="194" t="s">
        <v>80</v>
      </c>
      <c r="R5" s="111"/>
      <c r="S5" s="27" t="s">
        <v>41</v>
      </c>
      <c r="T5" s="27" t="s">
        <v>41</v>
      </c>
      <c r="U5" s="27" t="s">
        <v>41</v>
      </c>
      <c r="V5" s="27" t="s">
        <v>41</v>
      </c>
      <c r="W5" s="27" t="s">
        <v>41</v>
      </c>
      <c r="X5" s="111"/>
      <c r="Y5" s="111"/>
      <c r="Z5" s="27" t="s">
        <v>41</v>
      </c>
      <c r="AA5" s="27" t="s">
        <v>41</v>
      </c>
      <c r="AB5" s="27" t="s">
        <v>41</v>
      </c>
      <c r="AC5" s="27" t="s">
        <v>41</v>
      </c>
      <c r="AD5" s="27" t="s">
        <v>192</v>
      </c>
      <c r="AE5" s="111" t="s">
        <v>80</v>
      </c>
      <c r="AF5" s="111"/>
      <c r="AG5" s="27" t="s">
        <v>41</v>
      </c>
      <c r="AH5" s="215" t="s">
        <v>80</v>
      </c>
      <c r="AI5" s="27" t="s">
        <v>41</v>
      </c>
      <c r="AJ5" s="27" t="s">
        <v>192</v>
      </c>
      <c r="AK5" s="66">
        <v>132</v>
      </c>
      <c r="AL5" s="29">
        <f aca="true" t="shared" si="0" ref="AL5:AL23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156</v>
      </c>
      <c r="AM5" s="112">
        <f>SUM(AL5-132)</f>
        <v>24</v>
      </c>
      <c r="AN5" s="185"/>
      <c r="AO5" s="185"/>
    </row>
    <row r="6" spans="1:41" s="18" customFormat="1" ht="18" customHeight="1">
      <c r="A6" s="170" t="s">
        <v>59</v>
      </c>
      <c r="B6" s="15" t="s">
        <v>44</v>
      </c>
      <c r="C6" s="167" t="s">
        <v>45</v>
      </c>
      <c r="D6" s="30" t="s">
        <v>51</v>
      </c>
      <c r="E6" s="107" t="s">
        <v>13</v>
      </c>
      <c r="F6" s="27" t="s">
        <v>192</v>
      </c>
      <c r="G6" s="27" t="s">
        <v>12</v>
      </c>
      <c r="H6" s="27" t="s">
        <v>12</v>
      </c>
      <c r="I6" s="27" t="s">
        <v>12</v>
      </c>
      <c r="J6" s="111"/>
      <c r="K6" s="111"/>
      <c r="L6" s="27" t="s">
        <v>12</v>
      </c>
      <c r="M6" s="27" t="s">
        <v>12</v>
      </c>
      <c r="N6" s="27" t="s">
        <v>192</v>
      </c>
      <c r="O6" s="27" t="s">
        <v>12</v>
      </c>
      <c r="P6" s="27" t="s">
        <v>12</v>
      </c>
      <c r="Q6" s="111"/>
      <c r="R6" s="111"/>
      <c r="S6" s="27" t="s">
        <v>12</v>
      </c>
      <c r="T6" s="27" t="s">
        <v>12</v>
      </c>
      <c r="U6" s="27" t="s">
        <v>12</v>
      </c>
      <c r="V6" s="27" t="s">
        <v>12</v>
      </c>
      <c r="W6" s="27" t="s">
        <v>12</v>
      </c>
      <c r="X6" s="111"/>
      <c r="Y6" s="111" t="s">
        <v>80</v>
      </c>
      <c r="Z6" s="27" t="s">
        <v>12</v>
      </c>
      <c r="AA6" s="27" t="s">
        <v>12</v>
      </c>
      <c r="AB6" s="27" t="s">
        <v>12</v>
      </c>
      <c r="AC6" s="27" t="s">
        <v>12</v>
      </c>
      <c r="AD6" s="27" t="s">
        <v>192</v>
      </c>
      <c r="AE6" s="111" t="s">
        <v>80</v>
      </c>
      <c r="AF6" s="111"/>
      <c r="AG6" s="27" t="s">
        <v>12</v>
      </c>
      <c r="AH6" s="27" t="s">
        <v>192</v>
      </c>
      <c r="AI6" s="27" t="s">
        <v>12</v>
      </c>
      <c r="AJ6" s="27" t="s">
        <v>192</v>
      </c>
      <c r="AK6" s="66">
        <v>132</v>
      </c>
      <c r="AL6" s="29">
        <f t="shared" si="0"/>
        <v>132</v>
      </c>
      <c r="AM6" s="112">
        <f aca="true" t="shared" si="1" ref="AM6:AM23">SUM(AL6-132)</f>
        <v>0</v>
      </c>
      <c r="AN6" s="360"/>
      <c r="AO6" s="360"/>
    </row>
    <row r="7" spans="1:41" s="18" customFormat="1" ht="18" customHeight="1">
      <c r="A7" s="157">
        <v>425567</v>
      </c>
      <c r="B7" s="15" t="s">
        <v>126</v>
      </c>
      <c r="C7" s="167" t="s">
        <v>96</v>
      </c>
      <c r="D7" s="30" t="s">
        <v>51</v>
      </c>
      <c r="E7" s="107" t="s">
        <v>13</v>
      </c>
      <c r="F7" s="27"/>
      <c r="G7" s="27" t="s">
        <v>80</v>
      </c>
      <c r="H7" s="27"/>
      <c r="I7" s="27"/>
      <c r="J7" s="111"/>
      <c r="K7" s="111" t="s">
        <v>80</v>
      </c>
      <c r="L7" s="27"/>
      <c r="M7" s="27" t="s">
        <v>80</v>
      </c>
      <c r="N7" s="27"/>
      <c r="O7" s="27"/>
      <c r="P7" s="27"/>
      <c r="Q7" s="111" t="s">
        <v>80</v>
      </c>
      <c r="R7" s="111"/>
      <c r="S7" s="27" t="s">
        <v>80</v>
      </c>
      <c r="T7" s="27"/>
      <c r="U7" s="27"/>
      <c r="V7" s="27"/>
      <c r="W7" s="27" t="s">
        <v>80</v>
      </c>
      <c r="X7" s="111"/>
      <c r="Y7" s="111" t="s">
        <v>80</v>
      </c>
      <c r="Z7" s="27"/>
      <c r="AA7" s="27" t="s">
        <v>80</v>
      </c>
      <c r="AB7" s="27"/>
      <c r="AC7" s="27"/>
      <c r="AD7" s="27"/>
      <c r="AE7" s="111" t="s">
        <v>80</v>
      </c>
      <c r="AF7" s="111"/>
      <c r="AG7" s="27" t="s">
        <v>80</v>
      </c>
      <c r="AH7" s="27"/>
      <c r="AI7" s="27" t="s">
        <v>80</v>
      </c>
      <c r="AJ7" s="27"/>
      <c r="AK7" s="66">
        <v>132</v>
      </c>
      <c r="AL7" s="29">
        <f t="shared" si="0"/>
        <v>132</v>
      </c>
      <c r="AM7" s="112">
        <f t="shared" si="1"/>
        <v>0</v>
      </c>
      <c r="AN7" s="360"/>
      <c r="AO7" s="360"/>
    </row>
    <row r="8" spans="1:41" s="18" customFormat="1" ht="18" customHeight="1">
      <c r="A8" s="171">
        <v>420972</v>
      </c>
      <c r="B8" s="15" t="s">
        <v>203</v>
      </c>
      <c r="C8" s="167" t="s">
        <v>95</v>
      </c>
      <c r="D8" s="30" t="s">
        <v>51</v>
      </c>
      <c r="E8" s="107" t="s">
        <v>13</v>
      </c>
      <c r="F8" s="27"/>
      <c r="G8" s="27" t="s">
        <v>80</v>
      </c>
      <c r="H8" s="27"/>
      <c r="I8" s="27" t="s">
        <v>80</v>
      </c>
      <c r="J8" s="111"/>
      <c r="K8" s="111" t="s">
        <v>80</v>
      </c>
      <c r="L8" s="27"/>
      <c r="M8" s="27"/>
      <c r="N8" s="27"/>
      <c r="O8" s="27" t="s">
        <v>80</v>
      </c>
      <c r="P8" s="27"/>
      <c r="Q8" s="111" t="s">
        <v>80</v>
      </c>
      <c r="R8" s="111"/>
      <c r="S8" s="27"/>
      <c r="T8" s="27"/>
      <c r="U8" s="27" t="s">
        <v>80</v>
      </c>
      <c r="V8" s="192"/>
      <c r="W8" s="27" t="s">
        <v>80</v>
      </c>
      <c r="X8" s="111"/>
      <c r="Y8" s="378" t="s">
        <v>194</v>
      </c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80"/>
      <c r="AK8" s="66">
        <v>132</v>
      </c>
      <c r="AL8" s="29">
        <f t="shared" si="0"/>
        <v>84</v>
      </c>
      <c r="AM8" s="112">
        <f>SUM(AL8-84)</f>
        <v>0</v>
      </c>
      <c r="AN8" s="360"/>
      <c r="AO8" s="360"/>
    </row>
    <row r="9" spans="1:41" s="18" customFormat="1" ht="18" customHeight="1">
      <c r="A9" s="156">
        <v>425494</v>
      </c>
      <c r="B9" s="15" t="s">
        <v>125</v>
      </c>
      <c r="C9" s="167" t="s">
        <v>90</v>
      </c>
      <c r="D9" s="30" t="s">
        <v>51</v>
      </c>
      <c r="E9" s="107" t="s">
        <v>13</v>
      </c>
      <c r="F9" s="27" t="s">
        <v>80</v>
      </c>
      <c r="G9" s="27"/>
      <c r="H9" s="27"/>
      <c r="I9" s="27"/>
      <c r="J9" s="111" t="s">
        <v>80</v>
      </c>
      <c r="K9" s="111"/>
      <c r="L9" s="27"/>
      <c r="M9" s="27"/>
      <c r="N9" s="27" t="s">
        <v>80</v>
      </c>
      <c r="O9" s="27"/>
      <c r="P9" s="27" t="s">
        <v>80</v>
      </c>
      <c r="Q9" s="111"/>
      <c r="R9" s="111"/>
      <c r="S9" s="27"/>
      <c r="T9" s="27" t="s">
        <v>80</v>
      </c>
      <c r="U9" s="27"/>
      <c r="V9" s="27" t="s">
        <v>80</v>
      </c>
      <c r="W9" s="27"/>
      <c r="X9" s="111"/>
      <c r="Y9" s="111"/>
      <c r="Z9" s="27" t="s">
        <v>80</v>
      </c>
      <c r="AA9" s="27"/>
      <c r="AB9" s="27" t="s">
        <v>80</v>
      </c>
      <c r="AC9" s="27"/>
      <c r="AD9" s="27" t="s">
        <v>80</v>
      </c>
      <c r="AE9" s="111"/>
      <c r="AF9" s="111" t="s">
        <v>80</v>
      </c>
      <c r="AG9" s="27"/>
      <c r="AH9" s="27" t="s">
        <v>80</v>
      </c>
      <c r="AI9" s="27"/>
      <c r="AJ9" s="27"/>
      <c r="AK9" s="66">
        <v>132</v>
      </c>
      <c r="AL9" s="29">
        <f t="shared" si="0"/>
        <v>132</v>
      </c>
      <c r="AM9" s="112">
        <f t="shared" si="1"/>
        <v>0</v>
      </c>
      <c r="AN9" s="221"/>
      <c r="AO9" s="221"/>
    </row>
    <row r="10" spans="1:41" s="18" customFormat="1" ht="18" customHeight="1">
      <c r="A10" s="222">
        <v>423556</v>
      </c>
      <c r="B10" s="15" t="s">
        <v>154</v>
      </c>
      <c r="C10" s="256" t="s">
        <v>182</v>
      </c>
      <c r="D10" s="30" t="s">
        <v>51</v>
      </c>
      <c r="E10" s="107" t="s">
        <v>13</v>
      </c>
      <c r="F10" s="27"/>
      <c r="G10" s="120"/>
      <c r="H10" s="27" t="s">
        <v>80</v>
      </c>
      <c r="I10" s="27"/>
      <c r="J10" s="111" t="s">
        <v>80</v>
      </c>
      <c r="K10" s="111"/>
      <c r="L10" s="27"/>
      <c r="M10" s="27"/>
      <c r="N10" s="27" t="s">
        <v>80</v>
      </c>
      <c r="O10" s="27"/>
      <c r="P10" s="27"/>
      <c r="Q10" s="111"/>
      <c r="R10" s="111"/>
      <c r="S10" s="120"/>
      <c r="T10" s="27" t="s">
        <v>80</v>
      </c>
      <c r="U10" s="27"/>
      <c r="V10" s="27" t="s">
        <v>80</v>
      </c>
      <c r="W10" s="27"/>
      <c r="X10" s="111" t="s">
        <v>80</v>
      </c>
      <c r="Y10" s="111"/>
      <c r="Z10" s="27" t="s">
        <v>80</v>
      </c>
      <c r="AA10" s="27"/>
      <c r="AB10" s="27"/>
      <c r="AC10" s="27"/>
      <c r="AD10" s="27" t="s">
        <v>80</v>
      </c>
      <c r="AE10" s="111"/>
      <c r="AF10" s="111" t="s">
        <v>80</v>
      </c>
      <c r="AG10" s="27"/>
      <c r="AH10" s="27" t="s">
        <v>80</v>
      </c>
      <c r="AI10" s="27"/>
      <c r="AJ10" s="27" t="s">
        <v>80</v>
      </c>
      <c r="AK10" s="66">
        <v>132</v>
      </c>
      <c r="AL10" s="29">
        <f t="shared" si="0"/>
        <v>132</v>
      </c>
      <c r="AM10" s="112">
        <f t="shared" si="1"/>
        <v>0</v>
      </c>
      <c r="AN10" s="185"/>
      <c r="AO10" s="185"/>
    </row>
    <row r="11" spans="1:41" s="18" customFormat="1" ht="18" customHeight="1">
      <c r="A11" s="172">
        <v>425915</v>
      </c>
      <c r="B11" s="15" t="s">
        <v>148</v>
      </c>
      <c r="C11" s="168" t="s">
        <v>181</v>
      </c>
      <c r="D11" s="30" t="s">
        <v>51</v>
      </c>
      <c r="E11" s="107" t="s">
        <v>13</v>
      </c>
      <c r="F11" s="27" t="s">
        <v>80</v>
      </c>
      <c r="G11" s="27"/>
      <c r="H11" s="196"/>
      <c r="I11" s="27"/>
      <c r="J11" s="111" t="s">
        <v>80</v>
      </c>
      <c r="K11" s="111"/>
      <c r="L11" s="27" t="s">
        <v>80</v>
      </c>
      <c r="M11" s="27"/>
      <c r="N11" s="196"/>
      <c r="O11" s="27"/>
      <c r="P11" s="27" t="s">
        <v>80</v>
      </c>
      <c r="Q11" s="213"/>
      <c r="R11" s="111" t="s">
        <v>80</v>
      </c>
      <c r="S11" s="27"/>
      <c r="T11" s="27"/>
      <c r="U11" s="27"/>
      <c r="V11" s="27" t="s">
        <v>80</v>
      </c>
      <c r="W11" s="212"/>
      <c r="X11" s="111" t="s">
        <v>80</v>
      </c>
      <c r="Y11" s="111"/>
      <c r="Z11" s="212"/>
      <c r="AA11" s="27"/>
      <c r="AB11" s="27" t="s">
        <v>80</v>
      </c>
      <c r="AC11" s="212"/>
      <c r="AD11" s="27"/>
      <c r="AE11" s="111"/>
      <c r="AF11" s="111" t="s">
        <v>80</v>
      </c>
      <c r="AG11" s="27"/>
      <c r="AH11" s="27" t="s">
        <v>80</v>
      </c>
      <c r="AI11" s="27"/>
      <c r="AJ11" s="27" t="s">
        <v>80</v>
      </c>
      <c r="AK11" s="66">
        <v>132</v>
      </c>
      <c r="AL11" s="29">
        <f t="shared" si="0"/>
        <v>132</v>
      </c>
      <c r="AM11" s="112">
        <f t="shared" si="1"/>
        <v>0</v>
      </c>
      <c r="AN11" s="185"/>
      <c r="AO11" s="185"/>
    </row>
    <row r="12" spans="1:41" s="18" customFormat="1" ht="18" customHeight="1">
      <c r="A12" s="172"/>
      <c r="B12" s="15"/>
      <c r="C12" s="168"/>
      <c r="D12" s="30"/>
      <c r="E12" s="107"/>
      <c r="F12" s="27"/>
      <c r="G12" s="178"/>
      <c r="H12" s="27"/>
      <c r="I12" s="27"/>
      <c r="J12" s="111"/>
      <c r="K12" s="216"/>
      <c r="L12" s="27"/>
      <c r="M12" s="27"/>
      <c r="N12" s="27"/>
      <c r="O12" s="27"/>
      <c r="P12" s="27"/>
      <c r="Q12" s="111"/>
      <c r="R12" s="194"/>
      <c r="S12" s="27"/>
      <c r="T12" s="27"/>
      <c r="U12" s="196"/>
      <c r="V12" s="27"/>
      <c r="W12" s="27"/>
      <c r="X12" s="111"/>
      <c r="Y12" s="111"/>
      <c r="Z12" s="27"/>
      <c r="AA12" s="27"/>
      <c r="AB12" s="27"/>
      <c r="AC12" s="27"/>
      <c r="AD12" s="27"/>
      <c r="AE12" s="111"/>
      <c r="AF12" s="111"/>
      <c r="AG12" s="193"/>
      <c r="AH12" s="27"/>
      <c r="AI12" s="27"/>
      <c r="AJ12" s="27"/>
      <c r="AK12" s="66">
        <v>0</v>
      </c>
      <c r="AL12" s="29">
        <f t="shared" si="0"/>
        <v>0</v>
      </c>
      <c r="AM12" s="112">
        <v>0</v>
      </c>
      <c r="AN12" s="185"/>
      <c r="AO12" s="185"/>
    </row>
    <row r="13" spans="1:41" s="18" customFormat="1" ht="18" customHeight="1">
      <c r="A13" s="156">
        <v>142026</v>
      </c>
      <c r="B13" s="145" t="s">
        <v>117</v>
      </c>
      <c r="C13" s="168" t="s">
        <v>53</v>
      </c>
      <c r="D13" s="30" t="s">
        <v>51</v>
      </c>
      <c r="E13" s="107" t="s">
        <v>13</v>
      </c>
      <c r="F13" s="27"/>
      <c r="G13" s="178"/>
      <c r="H13" s="27" t="s">
        <v>80</v>
      </c>
      <c r="I13" s="215"/>
      <c r="J13" s="111"/>
      <c r="K13" s="111" t="s">
        <v>80</v>
      </c>
      <c r="L13" s="27"/>
      <c r="M13" s="27"/>
      <c r="N13" s="27" t="s">
        <v>80</v>
      </c>
      <c r="O13" s="27"/>
      <c r="P13" s="27"/>
      <c r="Q13" s="111" t="s">
        <v>80</v>
      </c>
      <c r="R13" s="111"/>
      <c r="S13" s="27" t="s">
        <v>80</v>
      </c>
      <c r="T13" s="27" t="s">
        <v>80</v>
      </c>
      <c r="U13" s="27"/>
      <c r="V13" s="27"/>
      <c r="W13" s="27" t="s">
        <v>80</v>
      </c>
      <c r="X13" s="216"/>
      <c r="Y13" s="111"/>
      <c r="Z13" s="27" t="s">
        <v>80</v>
      </c>
      <c r="AA13" s="27"/>
      <c r="AB13" s="27"/>
      <c r="AC13" s="27" t="s">
        <v>80</v>
      </c>
      <c r="AD13" s="27"/>
      <c r="AE13" s="111"/>
      <c r="AF13" s="111" t="s">
        <v>80</v>
      </c>
      <c r="AG13" s="27"/>
      <c r="AH13" s="196" t="s">
        <v>80</v>
      </c>
      <c r="AI13" s="27" t="s">
        <v>80</v>
      </c>
      <c r="AJ13" s="27"/>
      <c r="AK13" s="66">
        <v>132</v>
      </c>
      <c r="AL13" s="29">
        <f t="shared" si="0"/>
        <v>144</v>
      </c>
      <c r="AM13" s="112">
        <f t="shared" si="1"/>
        <v>12</v>
      </c>
      <c r="AN13" s="185"/>
      <c r="AO13" s="185"/>
    </row>
    <row r="14" spans="1:41" s="18" customFormat="1" ht="18" customHeight="1">
      <c r="A14" s="156">
        <v>106224</v>
      </c>
      <c r="B14" s="145" t="s">
        <v>118</v>
      </c>
      <c r="C14" s="169" t="s">
        <v>155</v>
      </c>
      <c r="D14" s="30" t="s">
        <v>51</v>
      </c>
      <c r="E14" s="107" t="s">
        <v>13</v>
      </c>
      <c r="F14" s="27"/>
      <c r="G14" s="178"/>
      <c r="H14" s="27" t="s">
        <v>80</v>
      </c>
      <c r="I14" s="27"/>
      <c r="J14" s="111"/>
      <c r="K14" s="111" t="s">
        <v>80</v>
      </c>
      <c r="L14" s="27"/>
      <c r="M14" s="196" t="s">
        <v>80</v>
      </c>
      <c r="N14" s="27" t="s">
        <v>80</v>
      </c>
      <c r="O14" s="27"/>
      <c r="P14" s="27"/>
      <c r="Q14" s="111" t="s">
        <v>80</v>
      </c>
      <c r="R14" s="111"/>
      <c r="S14" s="27"/>
      <c r="T14" s="27" t="s">
        <v>80</v>
      </c>
      <c r="U14" s="27"/>
      <c r="V14" s="27"/>
      <c r="W14" s="27" t="s">
        <v>80</v>
      </c>
      <c r="X14" s="111"/>
      <c r="Y14" s="111" t="s">
        <v>80</v>
      </c>
      <c r="Z14" s="27" t="s">
        <v>80</v>
      </c>
      <c r="AA14" s="27"/>
      <c r="AB14" s="27"/>
      <c r="AC14" s="27" t="s">
        <v>80</v>
      </c>
      <c r="AD14" s="27"/>
      <c r="AE14" s="111"/>
      <c r="AF14" s="111" t="s">
        <v>80</v>
      </c>
      <c r="AG14" s="27"/>
      <c r="AH14" s="27"/>
      <c r="AI14" s="27" t="s">
        <v>80</v>
      </c>
      <c r="AJ14" s="196"/>
      <c r="AK14" s="66">
        <v>132</v>
      </c>
      <c r="AL14" s="29">
        <f t="shared" si="0"/>
        <v>144</v>
      </c>
      <c r="AM14" s="112">
        <f t="shared" si="1"/>
        <v>12</v>
      </c>
      <c r="AN14" s="360"/>
      <c r="AO14" s="360"/>
    </row>
    <row r="15" spans="1:41" s="18" customFormat="1" ht="18" customHeight="1">
      <c r="A15" s="156">
        <v>139521</v>
      </c>
      <c r="B15" s="151" t="s">
        <v>119</v>
      </c>
      <c r="C15" s="169" t="s">
        <v>97</v>
      </c>
      <c r="D15" s="30" t="s">
        <v>51</v>
      </c>
      <c r="E15" s="107" t="s">
        <v>13</v>
      </c>
      <c r="F15" s="27"/>
      <c r="G15" s="178"/>
      <c r="H15" s="27" t="s">
        <v>80</v>
      </c>
      <c r="I15" s="27"/>
      <c r="J15" s="111"/>
      <c r="K15" s="111" t="s">
        <v>80</v>
      </c>
      <c r="L15" s="27"/>
      <c r="M15" s="27"/>
      <c r="N15" s="27" t="s">
        <v>80</v>
      </c>
      <c r="O15" s="27"/>
      <c r="P15" s="27"/>
      <c r="Q15" s="111" t="s">
        <v>80</v>
      </c>
      <c r="R15" s="111"/>
      <c r="S15" s="27" t="s">
        <v>80</v>
      </c>
      <c r="T15" s="27" t="s">
        <v>80</v>
      </c>
      <c r="U15" s="27"/>
      <c r="V15" s="27"/>
      <c r="W15" s="27" t="s">
        <v>80</v>
      </c>
      <c r="X15" s="111"/>
      <c r="Y15" s="111"/>
      <c r="Z15" s="27" t="s">
        <v>80</v>
      </c>
      <c r="AA15" s="27"/>
      <c r="AB15" s="27"/>
      <c r="AC15" s="27" t="s">
        <v>80</v>
      </c>
      <c r="AD15" s="27"/>
      <c r="AE15" s="111"/>
      <c r="AF15" s="111" t="s">
        <v>80</v>
      </c>
      <c r="AG15" s="27"/>
      <c r="AH15" s="27"/>
      <c r="AI15" s="27" t="s">
        <v>80</v>
      </c>
      <c r="AJ15" s="27"/>
      <c r="AK15" s="66">
        <v>132</v>
      </c>
      <c r="AL15" s="29">
        <f t="shared" si="0"/>
        <v>132</v>
      </c>
      <c r="AM15" s="112">
        <f t="shared" si="1"/>
        <v>0</v>
      </c>
      <c r="AN15" s="360"/>
      <c r="AO15" s="360"/>
    </row>
    <row r="16" spans="1:41" s="18" customFormat="1" ht="18" customHeight="1">
      <c r="A16" s="156">
        <v>142484</v>
      </c>
      <c r="B16" s="15" t="s">
        <v>116</v>
      </c>
      <c r="C16" s="191" t="s">
        <v>175</v>
      </c>
      <c r="D16" s="30" t="s">
        <v>51</v>
      </c>
      <c r="E16" s="107" t="s">
        <v>13</v>
      </c>
      <c r="F16" s="27"/>
      <c r="G16" s="178"/>
      <c r="H16" s="27" t="s">
        <v>80</v>
      </c>
      <c r="I16" s="27"/>
      <c r="J16" s="111"/>
      <c r="K16" s="111" t="s">
        <v>80</v>
      </c>
      <c r="L16" s="27"/>
      <c r="M16" s="27"/>
      <c r="N16" s="27" t="s">
        <v>80</v>
      </c>
      <c r="O16" s="27"/>
      <c r="P16" s="27"/>
      <c r="Q16" s="111" t="s">
        <v>80</v>
      </c>
      <c r="R16" s="111"/>
      <c r="S16" s="27"/>
      <c r="T16" s="27" t="s">
        <v>80</v>
      </c>
      <c r="U16" s="27"/>
      <c r="V16" s="27"/>
      <c r="W16" s="27" t="s">
        <v>80</v>
      </c>
      <c r="X16" s="111"/>
      <c r="Y16" s="111" t="s">
        <v>80</v>
      </c>
      <c r="Z16" s="27" t="s">
        <v>80</v>
      </c>
      <c r="AA16" s="27"/>
      <c r="AB16" s="27"/>
      <c r="AC16" s="27" t="s">
        <v>80</v>
      </c>
      <c r="AD16" s="27"/>
      <c r="AE16" s="226" t="s">
        <v>80</v>
      </c>
      <c r="AF16" s="111" t="s">
        <v>80</v>
      </c>
      <c r="AG16" s="27"/>
      <c r="AH16" s="27"/>
      <c r="AI16" s="27" t="s">
        <v>80</v>
      </c>
      <c r="AJ16" s="27"/>
      <c r="AK16" s="66">
        <v>132</v>
      </c>
      <c r="AL16" s="29">
        <f t="shared" si="0"/>
        <v>144</v>
      </c>
      <c r="AM16" s="112">
        <f t="shared" si="1"/>
        <v>12</v>
      </c>
      <c r="AN16" s="184"/>
      <c r="AO16" s="184"/>
    </row>
    <row r="17" spans="1:39" s="18" customFormat="1" ht="18" customHeight="1">
      <c r="A17" s="156">
        <v>142719</v>
      </c>
      <c r="B17" s="108" t="s">
        <v>149</v>
      </c>
      <c r="C17" s="251">
        <v>567626</v>
      </c>
      <c r="D17" s="30" t="s">
        <v>51</v>
      </c>
      <c r="E17" s="107" t="s">
        <v>13</v>
      </c>
      <c r="F17" s="27"/>
      <c r="G17" s="178"/>
      <c r="H17" s="27" t="s">
        <v>80</v>
      </c>
      <c r="I17" s="27"/>
      <c r="J17" s="111"/>
      <c r="K17" s="111" t="s">
        <v>80</v>
      </c>
      <c r="L17" s="27"/>
      <c r="M17" s="27"/>
      <c r="N17" s="27" t="s">
        <v>80</v>
      </c>
      <c r="O17" s="27"/>
      <c r="P17" s="27"/>
      <c r="Q17" s="111" t="s">
        <v>80</v>
      </c>
      <c r="R17" s="111"/>
      <c r="S17" s="27"/>
      <c r="T17" s="27" t="s">
        <v>80</v>
      </c>
      <c r="U17" s="27"/>
      <c r="V17" s="27"/>
      <c r="W17" s="27" t="s">
        <v>80</v>
      </c>
      <c r="X17" s="111"/>
      <c r="Y17" s="111"/>
      <c r="Z17" s="27" t="s">
        <v>80</v>
      </c>
      <c r="AA17" s="27"/>
      <c r="AB17" s="27" t="s">
        <v>80</v>
      </c>
      <c r="AC17" s="27" t="s">
        <v>80</v>
      </c>
      <c r="AD17" s="27"/>
      <c r="AE17" s="111"/>
      <c r="AF17" s="111" t="s">
        <v>80</v>
      </c>
      <c r="AG17" s="27"/>
      <c r="AH17" s="27"/>
      <c r="AI17" s="27" t="s">
        <v>80</v>
      </c>
      <c r="AJ17" s="27"/>
      <c r="AK17" s="66">
        <v>132</v>
      </c>
      <c r="AL17" s="29">
        <f t="shared" si="0"/>
        <v>132</v>
      </c>
      <c r="AM17" s="112">
        <f t="shared" si="1"/>
        <v>0</v>
      </c>
    </row>
    <row r="18" spans="1:39" s="14" customFormat="1" ht="18" customHeight="1">
      <c r="A18" s="158">
        <v>425591</v>
      </c>
      <c r="B18" s="15" t="s">
        <v>105</v>
      </c>
      <c r="C18" s="252" t="s">
        <v>172</v>
      </c>
      <c r="D18" s="30" t="s">
        <v>56</v>
      </c>
      <c r="E18" s="107" t="s">
        <v>13</v>
      </c>
      <c r="F18" s="27"/>
      <c r="G18" s="178" t="s">
        <v>80</v>
      </c>
      <c r="H18" s="27" t="s">
        <v>80</v>
      </c>
      <c r="I18" s="27"/>
      <c r="J18" s="111"/>
      <c r="K18" s="111" t="s">
        <v>80</v>
      </c>
      <c r="L18" s="27"/>
      <c r="M18" s="27"/>
      <c r="N18" s="27" t="s">
        <v>80</v>
      </c>
      <c r="O18" s="27"/>
      <c r="P18" s="27"/>
      <c r="Q18" s="111" t="s">
        <v>80</v>
      </c>
      <c r="R18" s="111"/>
      <c r="S18" s="27"/>
      <c r="T18" s="27" t="s">
        <v>80</v>
      </c>
      <c r="U18" s="27"/>
      <c r="V18" s="27"/>
      <c r="W18" s="27" t="s">
        <v>80</v>
      </c>
      <c r="X18" s="111"/>
      <c r="Y18" s="111"/>
      <c r="Z18" s="27" t="s">
        <v>80</v>
      </c>
      <c r="AA18" s="27"/>
      <c r="AB18" s="27"/>
      <c r="AC18" s="27" t="s">
        <v>80</v>
      </c>
      <c r="AD18" s="27"/>
      <c r="AE18" s="111"/>
      <c r="AF18" s="111" t="s">
        <v>80</v>
      </c>
      <c r="AG18" s="27"/>
      <c r="AH18" s="27"/>
      <c r="AI18" s="27" t="s">
        <v>80</v>
      </c>
      <c r="AJ18" s="27"/>
      <c r="AK18" s="66">
        <v>132</v>
      </c>
      <c r="AL18" s="29">
        <f t="shared" si="0"/>
        <v>132</v>
      </c>
      <c r="AM18" s="112">
        <f t="shared" si="1"/>
        <v>0</v>
      </c>
    </row>
    <row r="19" spans="1:39" s="14" customFormat="1" ht="18" customHeight="1">
      <c r="A19" s="156">
        <v>425680</v>
      </c>
      <c r="B19" s="15" t="s">
        <v>111</v>
      </c>
      <c r="C19" s="191" t="s">
        <v>174</v>
      </c>
      <c r="D19" s="30" t="s">
        <v>30</v>
      </c>
      <c r="E19" s="107" t="s">
        <v>13</v>
      </c>
      <c r="F19" s="178"/>
      <c r="G19" s="178"/>
      <c r="H19" s="178" t="s">
        <v>80</v>
      </c>
      <c r="I19" s="178"/>
      <c r="J19" s="179"/>
      <c r="K19" s="179" t="s">
        <v>80</v>
      </c>
      <c r="L19" s="178"/>
      <c r="M19" s="178" t="s">
        <v>80</v>
      </c>
      <c r="N19" s="178" t="s">
        <v>80</v>
      </c>
      <c r="O19" s="178"/>
      <c r="P19" s="178"/>
      <c r="Q19" s="179" t="s">
        <v>80</v>
      </c>
      <c r="R19" s="179"/>
      <c r="S19" s="178"/>
      <c r="T19" s="178" t="s">
        <v>80</v>
      </c>
      <c r="U19" s="178"/>
      <c r="V19" s="178"/>
      <c r="W19" s="178" t="s">
        <v>80</v>
      </c>
      <c r="X19" s="179"/>
      <c r="Y19" s="179"/>
      <c r="Z19" s="178" t="s">
        <v>80</v>
      </c>
      <c r="AA19" s="178"/>
      <c r="AB19" s="178"/>
      <c r="AC19" s="178" t="s">
        <v>80</v>
      </c>
      <c r="AD19" s="178"/>
      <c r="AE19" s="179"/>
      <c r="AF19" s="179" t="s">
        <v>80</v>
      </c>
      <c r="AG19" s="178"/>
      <c r="AH19" s="178"/>
      <c r="AI19" s="178" t="s">
        <v>80</v>
      </c>
      <c r="AJ19" s="178"/>
      <c r="AK19" s="66">
        <v>132</v>
      </c>
      <c r="AL19" s="29">
        <f t="shared" si="0"/>
        <v>132</v>
      </c>
      <c r="AM19" s="112">
        <f t="shared" si="1"/>
        <v>0</v>
      </c>
    </row>
    <row r="20" spans="1:39" s="14" customFormat="1" ht="18" customHeight="1">
      <c r="A20" s="156">
        <v>425486</v>
      </c>
      <c r="B20" s="145" t="s">
        <v>79</v>
      </c>
      <c r="C20" s="191" t="s">
        <v>156</v>
      </c>
      <c r="D20" s="30" t="s">
        <v>151</v>
      </c>
      <c r="E20" s="107" t="s">
        <v>13</v>
      </c>
      <c r="F20" s="27"/>
      <c r="G20" s="27"/>
      <c r="H20" s="27" t="s">
        <v>80</v>
      </c>
      <c r="I20" s="27"/>
      <c r="J20" s="111"/>
      <c r="K20" s="111" t="s">
        <v>80</v>
      </c>
      <c r="L20" s="27"/>
      <c r="M20" s="27"/>
      <c r="N20" s="27" t="s">
        <v>80</v>
      </c>
      <c r="O20" s="27"/>
      <c r="P20" s="27"/>
      <c r="Q20" s="111" t="s">
        <v>80</v>
      </c>
      <c r="R20" s="111"/>
      <c r="S20" s="27"/>
      <c r="T20" s="27" t="s">
        <v>80</v>
      </c>
      <c r="U20" s="27"/>
      <c r="V20" s="27"/>
      <c r="W20" s="27" t="s">
        <v>80</v>
      </c>
      <c r="X20" s="111"/>
      <c r="Y20" s="111"/>
      <c r="Z20" s="27" t="s">
        <v>80</v>
      </c>
      <c r="AA20" s="27"/>
      <c r="AB20" s="27" t="s">
        <v>80</v>
      </c>
      <c r="AC20" s="27" t="s">
        <v>80</v>
      </c>
      <c r="AD20" s="27"/>
      <c r="AE20" s="226" t="s">
        <v>80</v>
      </c>
      <c r="AF20" s="111" t="s">
        <v>80</v>
      </c>
      <c r="AG20" s="27"/>
      <c r="AH20" s="27"/>
      <c r="AI20" s="27" t="s">
        <v>80</v>
      </c>
      <c r="AJ20" s="27"/>
      <c r="AK20" s="66">
        <v>132</v>
      </c>
      <c r="AL20" s="29">
        <f t="shared" si="0"/>
        <v>144</v>
      </c>
      <c r="AM20" s="112">
        <f t="shared" si="1"/>
        <v>12</v>
      </c>
    </row>
    <row r="21" spans="1:39" s="14" customFormat="1" ht="18" customHeight="1">
      <c r="A21" s="233"/>
      <c r="B21" s="234"/>
      <c r="C21" s="235"/>
      <c r="D21" s="30"/>
      <c r="E21" s="107"/>
      <c r="F21" s="27"/>
      <c r="G21" s="27"/>
      <c r="H21" s="27"/>
      <c r="I21" s="27"/>
      <c r="J21" s="111"/>
      <c r="K21" s="111"/>
      <c r="L21" s="27"/>
      <c r="M21" s="27"/>
      <c r="N21" s="27"/>
      <c r="O21" s="27"/>
      <c r="P21" s="27"/>
      <c r="Q21" s="111"/>
      <c r="R21" s="111"/>
      <c r="S21" s="27"/>
      <c r="T21" s="27"/>
      <c r="U21" s="27"/>
      <c r="V21" s="27"/>
      <c r="W21" s="27"/>
      <c r="X21" s="111"/>
      <c r="Y21" s="111"/>
      <c r="Z21" s="27"/>
      <c r="AA21" s="27"/>
      <c r="AB21" s="27"/>
      <c r="AC21" s="27"/>
      <c r="AD21" s="27"/>
      <c r="AE21" s="111"/>
      <c r="AF21" s="111"/>
      <c r="AG21" s="27"/>
      <c r="AH21" s="27"/>
      <c r="AI21" s="27"/>
      <c r="AJ21" s="27"/>
      <c r="AK21" s="66">
        <v>132</v>
      </c>
      <c r="AL21" s="29">
        <f t="shared" si="0"/>
        <v>0</v>
      </c>
      <c r="AM21" s="112">
        <f t="shared" si="1"/>
        <v>-132</v>
      </c>
    </row>
    <row r="22" spans="1:39" s="14" customFormat="1" ht="18" customHeight="1">
      <c r="A22" s="156"/>
      <c r="B22" s="227" t="s">
        <v>158</v>
      </c>
      <c r="C22" s="32"/>
      <c r="D22" s="30"/>
      <c r="E22" s="27"/>
      <c r="F22" s="27">
        <v>11</v>
      </c>
      <c r="G22" s="27">
        <v>11</v>
      </c>
      <c r="H22" s="27">
        <v>11</v>
      </c>
      <c r="I22" s="27">
        <v>11</v>
      </c>
      <c r="J22" s="88">
        <v>11</v>
      </c>
      <c r="K22" s="88">
        <v>11</v>
      </c>
      <c r="L22" s="27">
        <v>11</v>
      </c>
      <c r="M22" s="27">
        <v>11</v>
      </c>
      <c r="N22" s="27">
        <v>11</v>
      </c>
      <c r="O22" s="27">
        <v>11</v>
      </c>
      <c r="P22" s="27">
        <v>11</v>
      </c>
      <c r="Q22" s="111">
        <v>11</v>
      </c>
      <c r="R22" s="111">
        <v>11</v>
      </c>
      <c r="S22" s="27">
        <v>11</v>
      </c>
      <c r="T22" s="27">
        <v>11</v>
      </c>
      <c r="U22" s="27">
        <v>11</v>
      </c>
      <c r="V22" s="27">
        <v>11</v>
      </c>
      <c r="W22" s="27">
        <v>11</v>
      </c>
      <c r="X22" s="111">
        <v>11</v>
      </c>
      <c r="Y22" s="111">
        <v>11</v>
      </c>
      <c r="Z22" s="27">
        <v>11</v>
      </c>
      <c r="AA22" s="27">
        <v>11</v>
      </c>
      <c r="AB22" s="27">
        <v>11</v>
      </c>
      <c r="AC22" s="27">
        <v>11</v>
      </c>
      <c r="AD22" s="27">
        <v>11</v>
      </c>
      <c r="AE22" s="111">
        <v>11</v>
      </c>
      <c r="AF22" s="111">
        <v>11</v>
      </c>
      <c r="AG22" s="27">
        <v>11</v>
      </c>
      <c r="AH22" s="27">
        <v>11</v>
      </c>
      <c r="AI22" s="27">
        <v>11</v>
      </c>
      <c r="AJ22" s="27">
        <v>11</v>
      </c>
      <c r="AK22" s="66">
        <v>132</v>
      </c>
      <c r="AL22" s="29">
        <f t="shared" si="0"/>
        <v>0</v>
      </c>
      <c r="AM22" s="112">
        <f t="shared" si="1"/>
        <v>-132</v>
      </c>
    </row>
    <row r="23" spans="1:39" s="14" customFormat="1" ht="18" customHeight="1" thickBot="1">
      <c r="A23" s="156"/>
      <c r="B23" s="227"/>
      <c r="C23" s="31"/>
      <c r="D23" s="30"/>
      <c r="E23" s="3"/>
      <c r="F23" s="27"/>
      <c r="G23" s="27"/>
      <c r="H23" s="119"/>
      <c r="I23" s="27"/>
      <c r="J23" s="111"/>
      <c r="K23" s="111"/>
      <c r="L23" s="27"/>
      <c r="M23" s="27"/>
      <c r="N23" s="27"/>
      <c r="O23" s="27"/>
      <c r="P23" s="27"/>
      <c r="Q23" s="111"/>
      <c r="R23" s="111"/>
      <c r="S23" s="27"/>
      <c r="T23" s="27"/>
      <c r="U23" s="27"/>
      <c r="V23" s="27"/>
      <c r="W23" s="27"/>
      <c r="X23" s="111"/>
      <c r="Y23" s="111"/>
      <c r="Z23" s="27"/>
      <c r="AA23" s="27"/>
      <c r="AB23" s="27"/>
      <c r="AC23" s="27"/>
      <c r="AD23" s="27"/>
      <c r="AE23" s="111"/>
      <c r="AF23" s="111"/>
      <c r="AG23" s="27"/>
      <c r="AH23" s="27"/>
      <c r="AI23" s="27"/>
      <c r="AJ23" s="27"/>
      <c r="AK23" s="66">
        <v>132</v>
      </c>
      <c r="AL23" s="29">
        <f t="shared" si="0"/>
        <v>0</v>
      </c>
      <c r="AM23" s="112">
        <f t="shared" si="1"/>
        <v>-132</v>
      </c>
    </row>
    <row r="24" spans="1:39" s="14" customFormat="1" ht="13.5" customHeight="1">
      <c r="A24" s="361" t="s">
        <v>170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3"/>
    </row>
    <row r="25" spans="1:39" s="14" customFormat="1" ht="23.25" customHeight="1" thickBot="1">
      <c r="A25" s="364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6"/>
    </row>
    <row r="26" spans="1:39" s="18" customFormat="1" ht="18" customHeight="1">
      <c r="A26" s="42" t="s">
        <v>0</v>
      </c>
      <c r="B26" s="53" t="s">
        <v>1</v>
      </c>
      <c r="C26" s="53" t="s">
        <v>17</v>
      </c>
      <c r="D26" s="43" t="s">
        <v>2</v>
      </c>
      <c r="E26" s="339" t="s">
        <v>3</v>
      </c>
      <c r="F26" s="38">
        <v>1</v>
      </c>
      <c r="G26" s="38">
        <v>2</v>
      </c>
      <c r="H26" s="38">
        <v>3</v>
      </c>
      <c r="I26" s="38">
        <v>4</v>
      </c>
      <c r="J26" s="38">
        <v>5</v>
      </c>
      <c r="K26" s="38">
        <v>6</v>
      </c>
      <c r="L26" s="38">
        <v>7</v>
      </c>
      <c r="M26" s="38">
        <v>8</v>
      </c>
      <c r="N26" s="38">
        <v>9</v>
      </c>
      <c r="O26" s="38">
        <v>10</v>
      </c>
      <c r="P26" s="38">
        <v>11</v>
      </c>
      <c r="Q26" s="38">
        <v>12</v>
      </c>
      <c r="R26" s="38">
        <v>13</v>
      </c>
      <c r="S26" s="38">
        <v>14</v>
      </c>
      <c r="T26" s="38">
        <v>15</v>
      </c>
      <c r="U26" s="38">
        <v>16</v>
      </c>
      <c r="V26" s="38">
        <v>17</v>
      </c>
      <c r="W26" s="38">
        <v>18</v>
      </c>
      <c r="X26" s="38">
        <v>19</v>
      </c>
      <c r="Y26" s="38">
        <v>20</v>
      </c>
      <c r="Z26" s="38">
        <v>21</v>
      </c>
      <c r="AA26" s="38">
        <v>22</v>
      </c>
      <c r="AB26" s="38">
        <v>23</v>
      </c>
      <c r="AC26" s="38">
        <v>24</v>
      </c>
      <c r="AD26" s="38">
        <v>25</v>
      </c>
      <c r="AE26" s="38">
        <v>26</v>
      </c>
      <c r="AF26" s="38">
        <v>27</v>
      </c>
      <c r="AG26" s="38">
        <v>28</v>
      </c>
      <c r="AH26" s="38">
        <v>29</v>
      </c>
      <c r="AI26" s="38">
        <v>30</v>
      </c>
      <c r="AJ26" s="38">
        <v>31</v>
      </c>
      <c r="AK26" s="376" t="s">
        <v>4</v>
      </c>
      <c r="AL26" s="342" t="s">
        <v>5</v>
      </c>
      <c r="AM26" s="343" t="s">
        <v>6</v>
      </c>
    </row>
    <row r="27" spans="1:41" s="18" customFormat="1" ht="18" customHeight="1">
      <c r="A27" s="41"/>
      <c r="B27" s="54" t="s">
        <v>18</v>
      </c>
      <c r="C27" s="54" t="s">
        <v>16</v>
      </c>
      <c r="D27" s="12" t="s">
        <v>8</v>
      </c>
      <c r="E27" s="340"/>
      <c r="F27" s="13" t="s">
        <v>12</v>
      </c>
      <c r="G27" s="13" t="s">
        <v>9</v>
      </c>
      <c r="H27" s="13" t="s">
        <v>9</v>
      </c>
      <c r="I27" s="13" t="s">
        <v>10</v>
      </c>
      <c r="J27" s="13" t="s">
        <v>10</v>
      </c>
      <c r="K27" s="13" t="s">
        <v>11</v>
      </c>
      <c r="L27" s="13" t="s">
        <v>10</v>
      </c>
      <c r="M27" s="13" t="s">
        <v>12</v>
      </c>
      <c r="N27" s="13" t="s">
        <v>9</v>
      </c>
      <c r="O27" s="13" t="s">
        <v>9</v>
      </c>
      <c r="P27" s="13" t="s">
        <v>10</v>
      </c>
      <c r="Q27" s="13" t="s">
        <v>10</v>
      </c>
      <c r="R27" s="13" t="s">
        <v>11</v>
      </c>
      <c r="S27" s="13" t="s">
        <v>10</v>
      </c>
      <c r="T27" s="13" t="s">
        <v>12</v>
      </c>
      <c r="U27" s="13" t="s">
        <v>9</v>
      </c>
      <c r="V27" s="13" t="s">
        <v>9</v>
      </c>
      <c r="W27" s="13" t="s">
        <v>10</v>
      </c>
      <c r="X27" s="13" t="s">
        <v>10</v>
      </c>
      <c r="Y27" s="13" t="s">
        <v>11</v>
      </c>
      <c r="Z27" s="13" t="s">
        <v>10</v>
      </c>
      <c r="AA27" s="13" t="s">
        <v>12</v>
      </c>
      <c r="AB27" s="13" t="s">
        <v>9</v>
      </c>
      <c r="AC27" s="13" t="s">
        <v>9</v>
      </c>
      <c r="AD27" s="13" t="s">
        <v>10</v>
      </c>
      <c r="AE27" s="13" t="s">
        <v>10</v>
      </c>
      <c r="AF27" s="13" t="s">
        <v>11</v>
      </c>
      <c r="AG27" s="13" t="s">
        <v>10</v>
      </c>
      <c r="AH27" s="13" t="s">
        <v>12</v>
      </c>
      <c r="AI27" s="13" t="s">
        <v>9</v>
      </c>
      <c r="AJ27" s="13" t="s">
        <v>9</v>
      </c>
      <c r="AK27" s="286"/>
      <c r="AL27" s="288"/>
      <c r="AM27" s="370"/>
      <c r="AN27" s="186"/>
      <c r="AO27" s="186"/>
    </row>
    <row r="28" spans="1:41" s="18" customFormat="1" ht="18" customHeight="1">
      <c r="A28" s="156">
        <v>137219</v>
      </c>
      <c r="B28" s="154" t="s">
        <v>120</v>
      </c>
      <c r="C28" s="166" t="s">
        <v>42</v>
      </c>
      <c r="D28" s="30" t="s">
        <v>51</v>
      </c>
      <c r="E28" s="107" t="s">
        <v>13</v>
      </c>
      <c r="F28" s="27" t="s">
        <v>192</v>
      </c>
      <c r="G28" s="27" t="s">
        <v>41</v>
      </c>
      <c r="H28" s="27" t="s">
        <v>41</v>
      </c>
      <c r="I28" s="27" t="s">
        <v>41</v>
      </c>
      <c r="J28" s="111" t="s">
        <v>80</v>
      </c>
      <c r="K28" s="111"/>
      <c r="L28" s="27" t="s">
        <v>41</v>
      </c>
      <c r="M28" s="27" t="s">
        <v>41</v>
      </c>
      <c r="N28" s="27" t="s">
        <v>192</v>
      </c>
      <c r="O28" s="27" t="s">
        <v>41</v>
      </c>
      <c r="P28" s="27" t="s">
        <v>41</v>
      </c>
      <c r="Q28" s="194" t="s">
        <v>80</v>
      </c>
      <c r="R28" s="111"/>
      <c r="S28" s="27" t="s">
        <v>41</v>
      </c>
      <c r="T28" s="27" t="s">
        <v>41</v>
      </c>
      <c r="U28" s="27" t="s">
        <v>41</v>
      </c>
      <c r="V28" s="27" t="s">
        <v>41</v>
      </c>
      <c r="W28" s="27" t="s">
        <v>41</v>
      </c>
      <c r="X28" s="111"/>
      <c r="Y28" s="111"/>
      <c r="Z28" s="27" t="s">
        <v>41</v>
      </c>
      <c r="AA28" s="27" t="s">
        <v>41</v>
      </c>
      <c r="AB28" s="27" t="s">
        <v>41</v>
      </c>
      <c r="AC28" s="27" t="s">
        <v>41</v>
      </c>
      <c r="AD28" s="27" t="s">
        <v>192</v>
      </c>
      <c r="AE28" s="111" t="s">
        <v>80</v>
      </c>
      <c r="AF28" s="111"/>
      <c r="AG28" s="27" t="s">
        <v>41</v>
      </c>
      <c r="AH28" s="215" t="s">
        <v>80</v>
      </c>
      <c r="AI28" s="27" t="s">
        <v>41</v>
      </c>
      <c r="AJ28" s="27" t="s">
        <v>192</v>
      </c>
      <c r="AK28" s="66">
        <v>132</v>
      </c>
      <c r="AL28" s="29">
        <v>0</v>
      </c>
      <c r="AM28" s="112">
        <f>SUM(AL28-132)</f>
        <v>-132</v>
      </c>
      <c r="AN28" s="185"/>
      <c r="AO28" s="185"/>
    </row>
    <row r="29" spans="1:41" s="18" customFormat="1" ht="18" customHeight="1">
      <c r="A29" s="170" t="s">
        <v>59</v>
      </c>
      <c r="B29" s="15" t="s">
        <v>44</v>
      </c>
      <c r="C29" s="167" t="s">
        <v>45</v>
      </c>
      <c r="D29" s="30" t="s">
        <v>51</v>
      </c>
      <c r="E29" s="107" t="s">
        <v>13</v>
      </c>
      <c r="F29" s="27" t="s">
        <v>192</v>
      </c>
      <c r="G29" s="27" t="s">
        <v>12</v>
      </c>
      <c r="H29" s="27" t="s">
        <v>12</v>
      </c>
      <c r="I29" s="27" t="s">
        <v>12</v>
      </c>
      <c r="J29" s="111"/>
      <c r="K29" s="111"/>
      <c r="L29" s="27" t="s">
        <v>12</v>
      </c>
      <c r="M29" s="27" t="s">
        <v>12</v>
      </c>
      <c r="N29" s="27" t="s">
        <v>192</v>
      </c>
      <c r="O29" s="27" t="s">
        <v>12</v>
      </c>
      <c r="P29" s="27" t="s">
        <v>12</v>
      </c>
      <c r="Q29" s="111"/>
      <c r="R29" s="111"/>
      <c r="S29" s="27" t="s">
        <v>12</v>
      </c>
      <c r="T29" s="27" t="s">
        <v>12</v>
      </c>
      <c r="U29" s="27" t="s">
        <v>12</v>
      </c>
      <c r="V29" s="27" t="s">
        <v>12</v>
      </c>
      <c r="W29" s="27" t="s">
        <v>12</v>
      </c>
      <c r="X29" s="111"/>
      <c r="Y29" s="111" t="s">
        <v>80</v>
      </c>
      <c r="Z29" s="27" t="s">
        <v>12</v>
      </c>
      <c r="AA29" s="27" t="s">
        <v>12</v>
      </c>
      <c r="AB29" s="27" t="s">
        <v>12</v>
      </c>
      <c r="AC29" s="27" t="s">
        <v>12</v>
      </c>
      <c r="AD29" s="27" t="s">
        <v>192</v>
      </c>
      <c r="AE29" s="111" t="s">
        <v>80</v>
      </c>
      <c r="AF29" s="111"/>
      <c r="AG29" s="27" t="s">
        <v>12</v>
      </c>
      <c r="AH29" s="27" t="s">
        <v>192</v>
      </c>
      <c r="AI29" s="27" t="s">
        <v>12</v>
      </c>
      <c r="AJ29" s="27" t="s">
        <v>192</v>
      </c>
      <c r="AK29" s="66">
        <v>132</v>
      </c>
      <c r="AL29" s="29">
        <f aca="true" t="shared" si="2" ref="AL29:AL45">COUNTIF(D29:AK29,"T")*6+COUNTIF(D29:AK29,"P")*12+COUNTIF(D29:AK29,"M")*6+COUNTIF(D29:AK29,"I")*6+COUNTIF(D29:AK29,"N")*12+COUNTIF(D29:AK29,"TI")*11+COUNTIF(D29:AK29,"MT")*12+COUNTIF(D29:AK29,"MN")*18+COUNTIF(D29:AK29,"PI")*17+COUNTIF(D29:AK29,"TN")*18+COUNTIF(D29:AK29,"NB")*6+COUNTIF(D29:AK29,"AF")*6</f>
        <v>132</v>
      </c>
      <c r="AM29" s="112">
        <f aca="true" t="shared" si="3" ref="AM29:AM45">SUM(AL29-132)</f>
        <v>0</v>
      </c>
      <c r="AN29" s="360"/>
      <c r="AO29" s="360"/>
    </row>
    <row r="30" spans="1:41" s="18" customFormat="1" ht="18" customHeight="1">
      <c r="A30" s="157">
        <v>425567</v>
      </c>
      <c r="B30" s="15" t="s">
        <v>126</v>
      </c>
      <c r="C30" s="167" t="s">
        <v>96</v>
      </c>
      <c r="D30" s="30" t="s">
        <v>51</v>
      </c>
      <c r="E30" s="107" t="s">
        <v>13</v>
      </c>
      <c r="F30" s="27"/>
      <c r="G30" s="27" t="s">
        <v>80</v>
      </c>
      <c r="H30" s="27"/>
      <c r="I30" s="27"/>
      <c r="J30" s="111"/>
      <c r="K30" s="111" t="s">
        <v>80</v>
      </c>
      <c r="L30" s="27"/>
      <c r="M30" s="27" t="s">
        <v>80</v>
      </c>
      <c r="N30" s="27"/>
      <c r="O30" s="27"/>
      <c r="P30" s="27"/>
      <c r="Q30" s="111" t="s">
        <v>80</v>
      </c>
      <c r="R30" s="111"/>
      <c r="S30" s="27" t="s">
        <v>80</v>
      </c>
      <c r="T30" s="27"/>
      <c r="U30" s="27"/>
      <c r="V30" s="27"/>
      <c r="W30" s="27" t="s">
        <v>80</v>
      </c>
      <c r="X30" s="111"/>
      <c r="Y30" s="111" t="s">
        <v>80</v>
      </c>
      <c r="Z30" s="27"/>
      <c r="AA30" s="27" t="s">
        <v>80</v>
      </c>
      <c r="AB30" s="27"/>
      <c r="AC30" s="27"/>
      <c r="AD30" s="27"/>
      <c r="AE30" s="111" t="s">
        <v>80</v>
      </c>
      <c r="AF30" s="111"/>
      <c r="AG30" s="27" t="s">
        <v>80</v>
      </c>
      <c r="AH30" s="27"/>
      <c r="AI30" s="27" t="s">
        <v>80</v>
      </c>
      <c r="AJ30" s="27"/>
      <c r="AK30" s="66">
        <v>132</v>
      </c>
      <c r="AL30" s="29">
        <f t="shared" si="2"/>
        <v>132</v>
      </c>
      <c r="AM30" s="112">
        <f t="shared" si="3"/>
        <v>0</v>
      </c>
      <c r="AN30" s="360"/>
      <c r="AO30" s="360"/>
    </row>
    <row r="31" spans="1:41" s="18" customFormat="1" ht="18" customHeight="1">
      <c r="A31" s="171">
        <v>420972</v>
      </c>
      <c r="B31" s="15" t="s">
        <v>144</v>
      </c>
      <c r="C31" s="167" t="s">
        <v>95</v>
      </c>
      <c r="D31" s="30" t="s">
        <v>51</v>
      </c>
      <c r="E31" s="107" t="s">
        <v>13</v>
      </c>
      <c r="F31" s="27"/>
      <c r="G31" s="27" t="s">
        <v>80</v>
      </c>
      <c r="H31" s="27"/>
      <c r="I31" s="27" t="s">
        <v>80</v>
      </c>
      <c r="J31" s="111"/>
      <c r="K31" s="111" t="s">
        <v>80</v>
      </c>
      <c r="L31" s="27"/>
      <c r="M31" s="27"/>
      <c r="N31" s="27"/>
      <c r="O31" s="27" t="s">
        <v>80</v>
      </c>
      <c r="P31" s="27"/>
      <c r="Q31" s="111" t="s">
        <v>80</v>
      </c>
      <c r="R31" s="111"/>
      <c r="S31" s="27"/>
      <c r="T31" s="27"/>
      <c r="U31" s="27" t="s">
        <v>80</v>
      </c>
      <c r="V31" s="192"/>
      <c r="W31" s="27" t="s">
        <v>80</v>
      </c>
      <c r="X31" s="111"/>
      <c r="Y31" s="378" t="s">
        <v>194</v>
      </c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80"/>
      <c r="AK31" s="66">
        <v>132</v>
      </c>
      <c r="AL31" s="29">
        <f t="shared" si="2"/>
        <v>84</v>
      </c>
      <c r="AM31" s="112">
        <f>SUM(AL31-84)</f>
        <v>0</v>
      </c>
      <c r="AN31" s="360"/>
      <c r="AO31" s="360"/>
    </row>
    <row r="32" spans="1:41" s="18" customFormat="1" ht="18" customHeight="1">
      <c r="A32" s="156">
        <v>425494</v>
      </c>
      <c r="B32" s="15" t="s">
        <v>125</v>
      </c>
      <c r="C32" s="167" t="s">
        <v>90</v>
      </c>
      <c r="D32" s="30" t="s">
        <v>51</v>
      </c>
      <c r="E32" s="107" t="s">
        <v>13</v>
      </c>
      <c r="F32" s="27" t="s">
        <v>80</v>
      </c>
      <c r="G32" s="27"/>
      <c r="H32" s="27"/>
      <c r="I32" s="27"/>
      <c r="J32" s="111" t="s">
        <v>80</v>
      </c>
      <c r="K32" s="111"/>
      <c r="L32" s="27"/>
      <c r="M32" s="27"/>
      <c r="N32" s="27" t="s">
        <v>80</v>
      </c>
      <c r="O32" s="27"/>
      <c r="P32" s="27" t="s">
        <v>80</v>
      </c>
      <c r="Q32" s="111"/>
      <c r="R32" s="111"/>
      <c r="S32" s="27"/>
      <c r="T32" s="27" t="s">
        <v>80</v>
      </c>
      <c r="U32" s="27"/>
      <c r="V32" s="27" t="s">
        <v>80</v>
      </c>
      <c r="W32" s="27"/>
      <c r="X32" s="111"/>
      <c r="Y32" s="111"/>
      <c r="Z32" s="27" t="s">
        <v>80</v>
      </c>
      <c r="AA32" s="27"/>
      <c r="AB32" s="27" t="s">
        <v>80</v>
      </c>
      <c r="AC32" s="27"/>
      <c r="AD32" s="27" t="s">
        <v>80</v>
      </c>
      <c r="AE32" s="111"/>
      <c r="AF32" s="111" t="s">
        <v>80</v>
      </c>
      <c r="AG32" s="27"/>
      <c r="AH32" s="27" t="s">
        <v>80</v>
      </c>
      <c r="AI32" s="27"/>
      <c r="AJ32" s="27"/>
      <c r="AK32" s="66">
        <v>132</v>
      </c>
      <c r="AL32" s="29">
        <f t="shared" si="2"/>
        <v>132</v>
      </c>
      <c r="AM32" s="112">
        <f t="shared" si="3"/>
        <v>0</v>
      </c>
      <c r="AN32" s="360"/>
      <c r="AO32" s="360"/>
    </row>
    <row r="33" spans="1:41" s="18" customFormat="1" ht="18" customHeight="1">
      <c r="A33" s="222">
        <v>423556</v>
      </c>
      <c r="B33" s="15" t="s">
        <v>147</v>
      </c>
      <c r="C33" s="167"/>
      <c r="D33" s="30" t="s">
        <v>51</v>
      </c>
      <c r="E33" s="107" t="s">
        <v>13</v>
      </c>
      <c r="F33" s="27"/>
      <c r="G33" s="120"/>
      <c r="H33" s="27" t="s">
        <v>80</v>
      </c>
      <c r="I33" s="27"/>
      <c r="J33" s="111" t="s">
        <v>80</v>
      </c>
      <c r="K33" s="111"/>
      <c r="L33" s="27"/>
      <c r="M33" s="27"/>
      <c r="N33" s="27" t="s">
        <v>80</v>
      </c>
      <c r="O33" s="27"/>
      <c r="P33" s="27"/>
      <c r="Q33" s="111"/>
      <c r="R33" s="111"/>
      <c r="S33" s="120"/>
      <c r="T33" s="27" t="s">
        <v>80</v>
      </c>
      <c r="U33" s="27"/>
      <c r="V33" s="27" t="s">
        <v>80</v>
      </c>
      <c r="W33" s="27"/>
      <c r="X33" s="111" t="s">
        <v>80</v>
      </c>
      <c r="Y33" s="111"/>
      <c r="Z33" s="27" t="s">
        <v>80</v>
      </c>
      <c r="AA33" s="27"/>
      <c r="AB33" s="27"/>
      <c r="AC33" s="27"/>
      <c r="AD33" s="27" t="s">
        <v>80</v>
      </c>
      <c r="AE33" s="111"/>
      <c r="AF33" s="111" t="s">
        <v>80</v>
      </c>
      <c r="AG33" s="27"/>
      <c r="AH33" s="27" t="s">
        <v>80</v>
      </c>
      <c r="AI33" s="27"/>
      <c r="AJ33" s="27" t="s">
        <v>80</v>
      </c>
      <c r="AK33" s="66">
        <v>132</v>
      </c>
      <c r="AL33" s="29">
        <f t="shared" si="2"/>
        <v>132</v>
      </c>
      <c r="AM33" s="112">
        <f t="shared" si="3"/>
        <v>0</v>
      </c>
      <c r="AN33" s="185"/>
      <c r="AO33" s="185"/>
    </row>
    <row r="34" spans="1:41" s="18" customFormat="1" ht="18" customHeight="1">
      <c r="A34" s="172">
        <v>425915</v>
      </c>
      <c r="B34" s="15" t="s">
        <v>148</v>
      </c>
      <c r="C34" s="168" t="s">
        <v>50</v>
      </c>
      <c r="D34" s="30" t="s">
        <v>51</v>
      </c>
      <c r="E34" s="107" t="s">
        <v>13</v>
      </c>
      <c r="F34" s="27" t="s">
        <v>80</v>
      </c>
      <c r="G34" s="27"/>
      <c r="H34" s="196"/>
      <c r="I34" s="27"/>
      <c r="J34" s="111" t="s">
        <v>80</v>
      </c>
      <c r="K34" s="111"/>
      <c r="L34" s="27" t="s">
        <v>80</v>
      </c>
      <c r="M34" s="27"/>
      <c r="N34" s="196"/>
      <c r="O34" s="27"/>
      <c r="P34" s="27" t="s">
        <v>80</v>
      </c>
      <c r="Q34" s="213"/>
      <c r="R34" s="111" t="s">
        <v>80</v>
      </c>
      <c r="S34" s="27"/>
      <c r="T34" s="27"/>
      <c r="U34" s="27"/>
      <c r="V34" s="27" t="s">
        <v>80</v>
      </c>
      <c r="W34" s="212"/>
      <c r="X34" s="111" t="s">
        <v>80</v>
      </c>
      <c r="Y34" s="111"/>
      <c r="Z34" s="212"/>
      <c r="AA34" s="27"/>
      <c r="AB34" s="27" t="s">
        <v>80</v>
      </c>
      <c r="AC34" s="212"/>
      <c r="AD34" s="27"/>
      <c r="AE34" s="111"/>
      <c r="AF34" s="111" t="s">
        <v>80</v>
      </c>
      <c r="AG34" s="27"/>
      <c r="AH34" s="27" t="s">
        <v>80</v>
      </c>
      <c r="AI34" s="27"/>
      <c r="AJ34" s="27" t="s">
        <v>80</v>
      </c>
      <c r="AK34" s="66">
        <v>132</v>
      </c>
      <c r="AL34" s="29">
        <f t="shared" si="2"/>
        <v>132</v>
      </c>
      <c r="AM34" s="112">
        <f t="shared" si="3"/>
        <v>0</v>
      </c>
      <c r="AN34" s="186"/>
      <c r="AO34" s="186"/>
    </row>
    <row r="35" spans="1:41" s="18" customFormat="1" ht="18" customHeight="1">
      <c r="A35" s="172"/>
      <c r="B35" s="223"/>
      <c r="C35" s="167"/>
      <c r="D35" s="30"/>
      <c r="E35" s="107"/>
      <c r="F35" s="27"/>
      <c r="G35" s="178"/>
      <c r="H35" s="27"/>
      <c r="I35" s="27"/>
      <c r="J35" s="111"/>
      <c r="K35" s="216"/>
      <c r="L35" s="27"/>
      <c r="M35" s="27"/>
      <c r="N35" s="27"/>
      <c r="O35" s="27"/>
      <c r="P35" s="27"/>
      <c r="Q35" s="111"/>
      <c r="R35" s="194"/>
      <c r="S35" s="27"/>
      <c r="T35" s="27"/>
      <c r="U35" s="196"/>
      <c r="V35" s="27"/>
      <c r="W35" s="27"/>
      <c r="X35" s="111"/>
      <c r="Y35" s="111"/>
      <c r="Z35" s="27"/>
      <c r="AA35" s="27"/>
      <c r="AB35" s="27"/>
      <c r="AC35" s="27"/>
      <c r="AD35" s="27"/>
      <c r="AE35" s="111"/>
      <c r="AF35" s="111"/>
      <c r="AG35" s="193"/>
      <c r="AH35" s="27"/>
      <c r="AI35" s="27"/>
      <c r="AJ35" s="27"/>
      <c r="AK35" s="66">
        <v>132</v>
      </c>
      <c r="AL35" s="29">
        <f>COUNTIF(D35:AK35,"T")*6+COUNTIF(D35:AK35,"P")*12+COUNTIF(D35:AK35,"M")*6+COUNTIF(D35:AK35,"I")*6+COUNTIF(D35:AK35,"N")*12+COUNTIF(D35:AK35,"TI")*11+COUNTIF(D35:AK35,"MT")*12+COUNTIF(D35:AK35,"MN")*18+COUNTIF(D35:AK35,"PI")*17+COUNTIF(D35:AK35,"TN")*18+COUNTIF(D35:AK35,"NB")*6+COUNTIF(D35:AK35,"AF")*6</f>
        <v>0</v>
      </c>
      <c r="AM35" s="112">
        <f t="shared" si="3"/>
        <v>-132</v>
      </c>
      <c r="AN35" s="185"/>
      <c r="AO35" s="185"/>
    </row>
    <row r="36" spans="1:41" s="18" customFormat="1" ht="18" customHeight="1">
      <c r="A36" s="189">
        <v>136670</v>
      </c>
      <c r="B36" s="137" t="s">
        <v>141</v>
      </c>
      <c r="C36" s="131" t="s">
        <v>46</v>
      </c>
      <c r="D36" s="30" t="s">
        <v>56</v>
      </c>
      <c r="E36" s="107" t="s">
        <v>13</v>
      </c>
      <c r="F36" s="27" t="s">
        <v>80</v>
      </c>
      <c r="G36" s="27"/>
      <c r="H36" s="27"/>
      <c r="I36" s="27" t="s">
        <v>80</v>
      </c>
      <c r="J36" s="111"/>
      <c r="K36" s="111"/>
      <c r="L36" s="27" t="s">
        <v>80</v>
      </c>
      <c r="M36" s="27"/>
      <c r="N36" s="27"/>
      <c r="O36" s="27" t="s">
        <v>80</v>
      </c>
      <c r="P36" s="27"/>
      <c r="Q36" s="111"/>
      <c r="R36" s="111" t="s">
        <v>80</v>
      </c>
      <c r="S36" s="27"/>
      <c r="T36" s="27"/>
      <c r="U36" s="27" t="s">
        <v>80</v>
      </c>
      <c r="V36" s="27"/>
      <c r="W36" s="27"/>
      <c r="X36" s="111" t="s">
        <v>80</v>
      </c>
      <c r="Y36" s="216"/>
      <c r="Z36" s="27"/>
      <c r="AA36" s="27" t="s">
        <v>80</v>
      </c>
      <c r="AB36" s="27"/>
      <c r="AC36" s="27"/>
      <c r="AD36" s="27" t="s">
        <v>80</v>
      </c>
      <c r="AE36" s="111"/>
      <c r="AF36" s="111"/>
      <c r="AG36" s="27" t="s">
        <v>80</v>
      </c>
      <c r="AH36" s="27"/>
      <c r="AI36" s="27"/>
      <c r="AJ36" s="27" t="s">
        <v>80</v>
      </c>
      <c r="AK36" s="66">
        <v>132</v>
      </c>
      <c r="AL36" s="29">
        <f t="shared" si="2"/>
        <v>132</v>
      </c>
      <c r="AM36" s="112">
        <f t="shared" si="3"/>
        <v>0</v>
      </c>
      <c r="AN36" s="185"/>
      <c r="AO36" s="185"/>
    </row>
    <row r="37" spans="1:41" s="18" customFormat="1" ht="18" customHeight="1">
      <c r="A37" s="189">
        <v>142875</v>
      </c>
      <c r="B37" s="133" t="s">
        <v>140</v>
      </c>
      <c r="C37" s="116" t="s">
        <v>143</v>
      </c>
      <c r="D37" s="30" t="s">
        <v>56</v>
      </c>
      <c r="E37" s="107" t="s">
        <v>13</v>
      </c>
      <c r="F37" s="27" t="s">
        <v>80</v>
      </c>
      <c r="G37" s="27"/>
      <c r="H37" s="27"/>
      <c r="I37" s="27" t="s">
        <v>80</v>
      </c>
      <c r="J37" s="111"/>
      <c r="K37" s="111"/>
      <c r="L37" s="27" t="s">
        <v>80</v>
      </c>
      <c r="M37" s="27"/>
      <c r="N37" s="27"/>
      <c r="O37" s="27" t="s">
        <v>80</v>
      </c>
      <c r="P37" s="193" t="s">
        <v>80</v>
      </c>
      <c r="Q37" s="111"/>
      <c r="R37" s="111" t="s">
        <v>80</v>
      </c>
      <c r="S37" s="27"/>
      <c r="T37" s="27"/>
      <c r="U37" s="27" t="s">
        <v>80</v>
      </c>
      <c r="V37" s="27"/>
      <c r="W37" s="27"/>
      <c r="X37" s="111" t="s">
        <v>80</v>
      </c>
      <c r="Y37" s="111"/>
      <c r="Z37" s="27"/>
      <c r="AA37" s="27" t="s">
        <v>80</v>
      </c>
      <c r="AB37" s="27"/>
      <c r="AC37" s="27"/>
      <c r="AD37" s="27" t="s">
        <v>80</v>
      </c>
      <c r="AE37" s="111"/>
      <c r="AF37" s="111"/>
      <c r="AG37" s="27" t="s">
        <v>80</v>
      </c>
      <c r="AH37" s="193"/>
      <c r="AI37" s="27"/>
      <c r="AJ37" s="27" t="s">
        <v>80</v>
      </c>
      <c r="AK37" s="66">
        <v>132</v>
      </c>
      <c r="AL37" s="29">
        <f t="shared" si="2"/>
        <v>144</v>
      </c>
      <c r="AM37" s="112">
        <f t="shared" si="3"/>
        <v>12</v>
      </c>
      <c r="AN37" s="185"/>
      <c r="AO37" s="185"/>
    </row>
    <row r="38" spans="1:41" s="18" customFormat="1" ht="18" customHeight="1">
      <c r="A38" s="189">
        <v>151688</v>
      </c>
      <c r="B38" s="138" t="s">
        <v>150</v>
      </c>
      <c r="C38" s="131" t="s">
        <v>52</v>
      </c>
      <c r="D38" s="30" t="s">
        <v>56</v>
      </c>
      <c r="E38" s="107" t="s">
        <v>13</v>
      </c>
      <c r="F38" s="27" t="s">
        <v>80</v>
      </c>
      <c r="G38" s="27"/>
      <c r="H38" s="27"/>
      <c r="I38" s="27" t="s">
        <v>80</v>
      </c>
      <c r="J38" s="111"/>
      <c r="K38" s="111"/>
      <c r="L38" s="27" t="s">
        <v>80</v>
      </c>
      <c r="M38" s="27"/>
      <c r="N38" s="27"/>
      <c r="O38" s="27" t="s">
        <v>80</v>
      </c>
      <c r="P38" s="27"/>
      <c r="Q38" s="111"/>
      <c r="R38" s="111" t="s">
        <v>80</v>
      </c>
      <c r="S38" s="27"/>
      <c r="T38" s="27"/>
      <c r="U38" s="27" t="s">
        <v>80</v>
      </c>
      <c r="V38" s="27"/>
      <c r="W38" s="27"/>
      <c r="X38" s="111" t="s">
        <v>80</v>
      </c>
      <c r="Y38" s="111"/>
      <c r="Z38" s="27"/>
      <c r="AA38" s="27" t="s">
        <v>80</v>
      </c>
      <c r="AB38" s="27"/>
      <c r="AC38" s="27"/>
      <c r="AD38" s="27" t="s">
        <v>80</v>
      </c>
      <c r="AE38" s="111"/>
      <c r="AF38" s="111"/>
      <c r="AG38" s="27" t="s">
        <v>80</v>
      </c>
      <c r="AH38" s="27"/>
      <c r="AI38" s="27"/>
      <c r="AJ38" s="27" t="s">
        <v>80</v>
      </c>
      <c r="AK38" s="66">
        <v>132</v>
      </c>
      <c r="AL38" s="29">
        <f t="shared" si="2"/>
        <v>132</v>
      </c>
      <c r="AM38" s="112">
        <f t="shared" si="3"/>
        <v>0</v>
      </c>
      <c r="AN38" s="185"/>
      <c r="AO38" s="185"/>
    </row>
    <row r="39" spans="1:41" s="18" customFormat="1" ht="18" customHeight="1">
      <c r="A39" s="224">
        <v>112461</v>
      </c>
      <c r="B39" s="138" t="s">
        <v>145</v>
      </c>
      <c r="C39" s="214"/>
      <c r="D39" s="30" t="s">
        <v>56</v>
      </c>
      <c r="E39" s="107" t="s">
        <v>13</v>
      </c>
      <c r="F39" s="178" t="s">
        <v>80</v>
      </c>
      <c r="G39" s="27"/>
      <c r="H39" s="27"/>
      <c r="I39" s="178" t="s">
        <v>80</v>
      </c>
      <c r="J39" s="111"/>
      <c r="K39" s="111"/>
      <c r="L39" s="178" t="s">
        <v>80</v>
      </c>
      <c r="M39" s="27"/>
      <c r="N39" s="27"/>
      <c r="O39" s="178" t="s">
        <v>80</v>
      </c>
      <c r="P39" s="27"/>
      <c r="Q39" s="111"/>
      <c r="R39" s="179" t="s">
        <v>80</v>
      </c>
      <c r="S39" s="27"/>
      <c r="T39" s="27"/>
      <c r="U39" s="178" t="s">
        <v>80</v>
      </c>
      <c r="V39" s="27"/>
      <c r="W39" s="27"/>
      <c r="X39" s="179" t="s">
        <v>80</v>
      </c>
      <c r="Y39" s="111"/>
      <c r="Z39" s="27"/>
      <c r="AA39" s="178" t="s">
        <v>80</v>
      </c>
      <c r="AB39" s="27"/>
      <c r="AC39" s="27"/>
      <c r="AD39" s="178" t="s">
        <v>80</v>
      </c>
      <c r="AE39" s="111"/>
      <c r="AF39" s="111"/>
      <c r="AG39" s="178" t="s">
        <v>80</v>
      </c>
      <c r="AH39" s="27"/>
      <c r="AI39" s="27"/>
      <c r="AJ39" s="178" t="s">
        <v>80</v>
      </c>
      <c r="AK39" s="66">
        <v>132</v>
      </c>
      <c r="AL39" s="29">
        <f t="shared" si="2"/>
        <v>132</v>
      </c>
      <c r="AM39" s="112">
        <f t="shared" si="3"/>
        <v>0</v>
      </c>
      <c r="AN39" s="185"/>
      <c r="AO39" s="185"/>
    </row>
    <row r="40" spans="1:39" s="14" customFormat="1" ht="18" customHeight="1">
      <c r="A40" s="189">
        <v>425397</v>
      </c>
      <c r="B40" s="137" t="s">
        <v>75</v>
      </c>
      <c r="C40" s="136" t="s">
        <v>93</v>
      </c>
      <c r="D40" s="30" t="s">
        <v>56</v>
      </c>
      <c r="E40" s="107" t="s">
        <v>13</v>
      </c>
      <c r="F40" s="27" t="s">
        <v>80</v>
      </c>
      <c r="G40" s="27"/>
      <c r="H40" s="178"/>
      <c r="I40" s="27" t="s">
        <v>80</v>
      </c>
      <c r="J40" s="226" t="s">
        <v>124</v>
      </c>
      <c r="K40" s="179"/>
      <c r="L40" s="27" t="s">
        <v>80</v>
      </c>
      <c r="M40" s="27"/>
      <c r="N40" s="178"/>
      <c r="O40" s="27" t="s">
        <v>80</v>
      </c>
      <c r="P40" s="27"/>
      <c r="Q40" s="179"/>
      <c r="R40" s="111" t="s">
        <v>80</v>
      </c>
      <c r="S40" s="27"/>
      <c r="T40" s="178"/>
      <c r="U40" s="27" t="s">
        <v>80</v>
      </c>
      <c r="V40" s="27"/>
      <c r="W40" s="178"/>
      <c r="X40" s="111" t="s">
        <v>80</v>
      </c>
      <c r="Y40" s="226" t="s">
        <v>124</v>
      </c>
      <c r="Z40" s="178"/>
      <c r="AA40" s="27" t="s">
        <v>80</v>
      </c>
      <c r="AB40" s="27"/>
      <c r="AC40" s="178"/>
      <c r="AD40" s="27" t="s">
        <v>80</v>
      </c>
      <c r="AE40" s="194" t="s">
        <v>80</v>
      </c>
      <c r="AF40" s="179"/>
      <c r="AG40" s="27" t="s">
        <v>80</v>
      </c>
      <c r="AH40" s="27"/>
      <c r="AI40" s="178"/>
      <c r="AJ40" s="27" t="s">
        <v>80</v>
      </c>
      <c r="AK40" s="66">
        <v>132</v>
      </c>
      <c r="AL40" s="29">
        <f t="shared" si="2"/>
        <v>156</v>
      </c>
      <c r="AM40" s="112">
        <f t="shared" si="3"/>
        <v>24</v>
      </c>
    </row>
    <row r="41" spans="1:39" s="14" customFormat="1" ht="18" customHeight="1">
      <c r="A41" s="189">
        <v>425427</v>
      </c>
      <c r="B41" s="108" t="s">
        <v>87</v>
      </c>
      <c r="C41" s="132">
        <v>876694</v>
      </c>
      <c r="D41" s="30" t="s">
        <v>56</v>
      </c>
      <c r="E41" s="107" t="s">
        <v>13</v>
      </c>
      <c r="F41" s="27" t="s">
        <v>80</v>
      </c>
      <c r="G41" s="27"/>
      <c r="H41" s="27"/>
      <c r="I41" s="27" t="s">
        <v>80</v>
      </c>
      <c r="J41" s="111"/>
      <c r="K41" s="111"/>
      <c r="L41" s="27" t="s">
        <v>80</v>
      </c>
      <c r="M41" s="27"/>
      <c r="N41" s="27"/>
      <c r="O41" s="27" t="s">
        <v>80</v>
      </c>
      <c r="P41" s="27"/>
      <c r="Q41" s="111"/>
      <c r="R41" s="111" t="s">
        <v>80</v>
      </c>
      <c r="S41" s="27"/>
      <c r="T41" s="27"/>
      <c r="U41" s="27" t="s">
        <v>80</v>
      </c>
      <c r="V41" s="27"/>
      <c r="W41" s="27"/>
      <c r="X41" s="111" t="s">
        <v>80</v>
      </c>
      <c r="Y41" s="111"/>
      <c r="Z41" s="27"/>
      <c r="AA41" s="27" t="s">
        <v>80</v>
      </c>
      <c r="AB41" s="27"/>
      <c r="AC41" s="27"/>
      <c r="AD41" s="27" t="s">
        <v>80</v>
      </c>
      <c r="AE41" s="111"/>
      <c r="AF41" s="111"/>
      <c r="AG41" s="27" t="s">
        <v>80</v>
      </c>
      <c r="AH41" s="27"/>
      <c r="AI41" s="27"/>
      <c r="AJ41" s="27" t="s">
        <v>80</v>
      </c>
      <c r="AK41" s="66">
        <v>132</v>
      </c>
      <c r="AL41" s="29">
        <f t="shared" si="2"/>
        <v>132</v>
      </c>
      <c r="AM41" s="112">
        <f t="shared" si="3"/>
        <v>0</v>
      </c>
    </row>
    <row r="42" spans="1:39" s="14" customFormat="1" ht="18" customHeight="1">
      <c r="A42" s="189">
        <v>425656</v>
      </c>
      <c r="B42" s="133" t="s">
        <v>103</v>
      </c>
      <c r="C42" s="191" t="s">
        <v>173</v>
      </c>
      <c r="D42" s="30" t="s">
        <v>56</v>
      </c>
      <c r="E42" s="107" t="s">
        <v>13</v>
      </c>
      <c r="F42" s="27" t="s">
        <v>80</v>
      </c>
      <c r="G42" s="27"/>
      <c r="H42" s="27"/>
      <c r="I42" s="27" t="s">
        <v>80</v>
      </c>
      <c r="J42" s="111"/>
      <c r="K42" s="111"/>
      <c r="L42" s="27" t="s">
        <v>80</v>
      </c>
      <c r="M42" s="27"/>
      <c r="N42" s="27"/>
      <c r="O42" s="27" t="s">
        <v>80</v>
      </c>
      <c r="P42" s="27"/>
      <c r="Q42" s="111"/>
      <c r="R42" s="111" t="s">
        <v>80</v>
      </c>
      <c r="S42" s="27"/>
      <c r="T42" s="27"/>
      <c r="U42" s="27" t="s">
        <v>80</v>
      </c>
      <c r="V42" s="27"/>
      <c r="W42" s="27"/>
      <c r="X42" s="111" t="s">
        <v>80</v>
      </c>
      <c r="Y42" s="111"/>
      <c r="Z42" s="27"/>
      <c r="AA42" s="27" t="s">
        <v>80</v>
      </c>
      <c r="AB42" s="27"/>
      <c r="AC42" s="27"/>
      <c r="AD42" s="27" t="s">
        <v>80</v>
      </c>
      <c r="AE42" s="111"/>
      <c r="AF42" s="111"/>
      <c r="AG42" s="27" t="s">
        <v>80</v>
      </c>
      <c r="AH42" s="27"/>
      <c r="AI42" s="27"/>
      <c r="AJ42" s="27" t="s">
        <v>80</v>
      </c>
      <c r="AK42" s="66">
        <v>132</v>
      </c>
      <c r="AL42" s="29">
        <f t="shared" si="2"/>
        <v>132</v>
      </c>
      <c r="AM42" s="112">
        <f t="shared" si="3"/>
        <v>0</v>
      </c>
    </row>
    <row r="43" spans="1:39" s="14" customFormat="1" ht="18" customHeight="1">
      <c r="A43" s="189">
        <v>425761</v>
      </c>
      <c r="B43" s="138" t="s">
        <v>113</v>
      </c>
      <c r="C43" s="190" t="s">
        <v>142</v>
      </c>
      <c r="D43" s="30" t="s">
        <v>56</v>
      </c>
      <c r="E43" s="107" t="s">
        <v>13</v>
      </c>
      <c r="F43" s="27" t="s">
        <v>80</v>
      </c>
      <c r="G43" s="27"/>
      <c r="H43" s="27"/>
      <c r="I43" s="27" t="s">
        <v>80</v>
      </c>
      <c r="J43" s="111"/>
      <c r="K43" s="111"/>
      <c r="L43" s="27" t="s">
        <v>80</v>
      </c>
      <c r="M43" s="27"/>
      <c r="N43" s="27"/>
      <c r="O43" s="27" t="s">
        <v>80</v>
      </c>
      <c r="P43" s="27"/>
      <c r="Q43" s="111"/>
      <c r="R43" s="111" t="s">
        <v>80</v>
      </c>
      <c r="S43" s="27"/>
      <c r="T43" s="27"/>
      <c r="U43" s="27" t="s">
        <v>80</v>
      </c>
      <c r="V43" s="27"/>
      <c r="W43" s="27"/>
      <c r="X43" s="111" t="s">
        <v>80</v>
      </c>
      <c r="Y43" s="111"/>
      <c r="Z43" s="27"/>
      <c r="AA43" s="27" t="s">
        <v>80</v>
      </c>
      <c r="AB43" s="27"/>
      <c r="AC43" s="27"/>
      <c r="AD43" s="27" t="s">
        <v>80</v>
      </c>
      <c r="AE43" s="111"/>
      <c r="AF43" s="111"/>
      <c r="AG43" s="27" t="s">
        <v>80</v>
      </c>
      <c r="AH43" s="27"/>
      <c r="AI43" s="27"/>
      <c r="AJ43" s="27" t="s">
        <v>80</v>
      </c>
      <c r="AK43" s="66">
        <v>132</v>
      </c>
      <c r="AL43" s="29">
        <f t="shared" si="2"/>
        <v>132</v>
      </c>
      <c r="AM43" s="112">
        <f t="shared" si="3"/>
        <v>0</v>
      </c>
    </row>
    <row r="44" spans="1:39" s="14" customFormat="1" ht="18" customHeight="1">
      <c r="A44" s="189">
        <v>425648</v>
      </c>
      <c r="B44" s="138" t="s">
        <v>122</v>
      </c>
      <c r="C44" s="191"/>
      <c r="D44" s="30" t="s">
        <v>56</v>
      </c>
      <c r="E44" s="107" t="s">
        <v>13</v>
      </c>
      <c r="F44" s="178" t="s">
        <v>80</v>
      </c>
      <c r="G44" s="178"/>
      <c r="H44" s="27"/>
      <c r="I44" s="178" t="s">
        <v>80</v>
      </c>
      <c r="J44" s="179"/>
      <c r="K44" s="179"/>
      <c r="L44" s="178" t="s">
        <v>80</v>
      </c>
      <c r="M44" s="178"/>
      <c r="N44" s="178"/>
      <c r="O44" s="178" t="s">
        <v>80</v>
      </c>
      <c r="P44" s="178"/>
      <c r="Q44" s="179"/>
      <c r="R44" s="179" t="s">
        <v>80</v>
      </c>
      <c r="S44" s="178"/>
      <c r="T44" s="178"/>
      <c r="U44" s="178" t="s">
        <v>80</v>
      </c>
      <c r="V44" s="178"/>
      <c r="W44" s="178"/>
      <c r="X44" s="179" t="s">
        <v>80</v>
      </c>
      <c r="Y44" s="179"/>
      <c r="Z44" s="178"/>
      <c r="AA44" s="178" t="s">
        <v>80</v>
      </c>
      <c r="AB44" s="178"/>
      <c r="AC44" s="178"/>
      <c r="AD44" s="178" t="s">
        <v>80</v>
      </c>
      <c r="AE44" s="179"/>
      <c r="AF44" s="179"/>
      <c r="AG44" s="178" t="s">
        <v>80</v>
      </c>
      <c r="AH44" s="178"/>
      <c r="AI44" s="178"/>
      <c r="AJ44" s="178" t="s">
        <v>80</v>
      </c>
      <c r="AK44" s="66">
        <v>132</v>
      </c>
      <c r="AL44" s="29">
        <f t="shared" si="2"/>
        <v>132</v>
      </c>
      <c r="AM44" s="112">
        <f t="shared" si="3"/>
        <v>0</v>
      </c>
    </row>
    <row r="45" spans="1:39" s="14" customFormat="1" ht="18" customHeight="1">
      <c r="A45" s="237"/>
      <c r="B45" s="229" t="s">
        <v>159</v>
      </c>
      <c r="C45" s="236"/>
      <c r="D45" s="30"/>
      <c r="E45" s="3"/>
      <c r="F45" s="27"/>
      <c r="G45" s="27"/>
      <c r="H45" s="27"/>
      <c r="I45" s="27"/>
      <c r="J45" s="111"/>
      <c r="K45" s="111"/>
      <c r="L45" s="27"/>
      <c r="M45" s="27"/>
      <c r="N45" s="27"/>
      <c r="O45" s="27"/>
      <c r="P45" s="27"/>
      <c r="Q45" s="111"/>
      <c r="R45" s="111"/>
      <c r="S45" s="27"/>
      <c r="T45" s="27"/>
      <c r="U45" s="27"/>
      <c r="V45" s="27"/>
      <c r="W45" s="27"/>
      <c r="X45" s="111"/>
      <c r="Y45" s="111"/>
      <c r="Z45" s="27"/>
      <c r="AA45" s="27"/>
      <c r="AB45" s="27"/>
      <c r="AC45" s="27"/>
      <c r="AD45" s="27"/>
      <c r="AE45" s="111"/>
      <c r="AF45" s="111"/>
      <c r="AG45" s="27"/>
      <c r="AH45" s="27"/>
      <c r="AI45" s="27"/>
      <c r="AJ45" s="27"/>
      <c r="AK45" s="66">
        <v>132</v>
      </c>
      <c r="AL45" s="29">
        <f t="shared" si="2"/>
        <v>0</v>
      </c>
      <c r="AM45" s="112">
        <f t="shared" si="3"/>
        <v>-132</v>
      </c>
    </row>
    <row r="46" spans="1:39" s="14" customFormat="1" ht="18" customHeight="1">
      <c r="A46" s="189"/>
      <c r="B46" s="138"/>
      <c r="C46" s="191"/>
      <c r="D46" s="30"/>
      <c r="E46" s="107"/>
      <c r="F46" s="27">
        <v>11</v>
      </c>
      <c r="G46" s="27">
        <v>11</v>
      </c>
      <c r="H46" s="27">
        <v>11</v>
      </c>
      <c r="I46" s="27">
        <v>11</v>
      </c>
      <c r="J46" s="88">
        <v>11</v>
      </c>
      <c r="K46" s="88">
        <v>11</v>
      </c>
      <c r="L46" s="27">
        <v>11</v>
      </c>
      <c r="M46" s="27">
        <v>11</v>
      </c>
      <c r="N46" s="27">
        <v>11</v>
      </c>
      <c r="O46" s="27">
        <v>11</v>
      </c>
      <c r="P46" s="27">
        <v>11</v>
      </c>
      <c r="Q46" s="111">
        <v>11</v>
      </c>
      <c r="R46" s="111">
        <v>11</v>
      </c>
      <c r="S46" s="27">
        <v>11</v>
      </c>
      <c r="T46" s="27">
        <v>11</v>
      </c>
      <c r="U46" s="27">
        <v>11</v>
      </c>
      <c r="V46" s="27">
        <v>11</v>
      </c>
      <c r="W46" s="27">
        <v>11</v>
      </c>
      <c r="X46" s="111">
        <v>11</v>
      </c>
      <c r="Y46" s="111">
        <v>11</v>
      </c>
      <c r="Z46" s="27">
        <v>11</v>
      </c>
      <c r="AA46" s="27">
        <v>11</v>
      </c>
      <c r="AB46" s="27">
        <v>11</v>
      </c>
      <c r="AC46" s="27">
        <v>11</v>
      </c>
      <c r="AD46" s="27">
        <v>11</v>
      </c>
      <c r="AE46" s="111">
        <v>11</v>
      </c>
      <c r="AF46" s="111">
        <v>11</v>
      </c>
      <c r="AG46" s="27">
        <v>11</v>
      </c>
      <c r="AH46" s="27">
        <v>11</v>
      </c>
      <c r="AI46" s="27">
        <v>11</v>
      </c>
      <c r="AJ46" s="27">
        <v>11</v>
      </c>
      <c r="AK46" s="66"/>
      <c r="AL46" s="29"/>
      <c r="AM46" s="112"/>
    </row>
    <row r="47" spans="1:39" s="14" customFormat="1" ht="18" customHeight="1">
      <c r="A47" s="189"/>
      <c r="B47" s="245" t="s">
        <v>158</v>
      </c>
      <c r="C47" s="191"/>
      <c r="D47" s="30"/>
      <c r="E47" s="107"/>
      <c r="F47" s="178"/>
      <c r="G47" s="178"/>
      <c r="H47" s="27"/>
      <c r="I47" s="178"/>
      <c r="J47" s="179"/>
      <c r="K47" s="179"/>
      <c r="L47" s="178"/>
      <c r="M47" s="178"/>
      <c r="N47" s="178"/>
      <c r="O47" s="178"/>
      <c r="P47" s="178"/>
      <c r="Q47" s="179"/>
      <c r="R47" s="179"/>
      <c r="S47" s="178"/>
      <c r="T47" s="178"/>
      <c r="U47" s="178"/>
      <c r="V47" s="178"/>
      <c r="W47" s="178"/>
      <c r="X47" s="179"/>
      <c r="Y47" s="179"/>
      <c r="Z47" s="178"/>
      <c r="AA47" s="178"/>
      <c r="AB47" s="178"/>
      <c r="AC47" s="178"/>
      <c r="AD47" s="178"/>
      <c r="AE47" s="179"/>
      <c r="AF47" s="179"/>
      <c r="AG47" s="178"/>
      <c r="AH47" s="178"/>
      <c r="AI47" s="178"/>
      <c r="AJ47" s="178"/>
      <c r="AK47" s="66"/>
      <c r="AL47" s="29"/>
      <c r="AM47" s="112"/>
    </row>
    <row r="48" spans="1:40" s="14" customFormat="1" ht="18" customHeight="1" thickBot="1">
      <c r="A48" s="189"/>
      <c r="B48" s="245"/>
      <c r="C48" s="191"/>
      <c r="D48" s="30"/>
      <c r="E48" s="3"/>
      <c r="F48" s="27"/>
      <c r="G48" s="27"/>
      <c r="H48" s="119"/>
      <c r="I48" s="27"/>
      <c r="J48" s="111"/>
      <c r="K48" s="111"/>
      <c r="L48" s="27"/>
      <c r="M48" s="27"/>
      <c r="N48" s="27"/>
      <c r="O48" s="27"/>
      <c r="P48" s="27"/>
      <c r="Q48" s="111"/>
      <c r="R48" s="111"/>
      <c r="S48" s="27"/>
      <c r="T48" s="27"/>
      <c r="U48" s="27"/>
      <c r="V48" s="27"/>
      <c r="W48" s="27"/>
      <c r="X48" s="111"/>
      <c r="Y48" s="111"/>
      <c r="Z48" s="27"/>
      <c r="AA48" s="27"/>
      <c r="AB48" s="27"/>
      <c r="AC48" s="27"/>
      <c r="AD48" s="27"/>
      <c r="AE48" s="111"/>
      <c r="AF48" s="111"/>
      <c r="AG48" s="27"/>
      <c r="AH48" s="27"/>
      <c r="AI48" s="27"/>
      <c r="AJ48" s="27"/>
      <c r="AK48" s="66"/>
      <c r="AL48" s="29"/>
      <c r="AM48" s="112"/>
      <c r="AN48" s="79"/>
    </row>
    <row r="49" spans="1:40" s="14" customFormat="1" ht="18" customHeight="1">
      <c r="A49" s="361" t="s">
        <v>170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3"/>
      <c r="AN49" s="79"/>
    </row>
    <row r="50" spans="1:39" s="14" customFormat="1" ht="13.5" customHeight="1" thickBot="1">
      <c r="A50" s="364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6"/>
    </row>
    <row r="51" spans="1:39" s="18" customFormat="1" ht="18" customHeight="1">
      <c r="A51" s="42" t="s">
        <v>121</v>
      </c>
      <c r="B51" s="53" t="s">
        <v>1</v>
      </c>
      <c r="C51" s="53" t="s">
        <v>17</v>
      </c>
      <c r="D51" s="43" t="s">
        <v>2</v>
      </c>
      <c r="E51" s="339" t="s">
        <v>3</v>
      </c>
      <c r="F51" s="38">
        <v>1</v>
      </c>
      <c r="G51" s="38">
        <v>2</v>
      </c>
      <c r="H51" s="38">
        <v>3</v>
      </c>
      <c r="I51" s="38">
        <v>4</v>
      </c>
      <c r="J51" s="38">
        <v>5</v>
      </c>
      <c r="K51" s="38">
        <v>6</v>
      </c>
      <c r="L51" s="38">
        <v>7</v>
      </c>
      <c r="M51" s="38">
        <v>8</v>
      </c>
      <c r="N51" s="38">
        <v>9</v>
      </c>
      <c r="O51" s="38">
        <v>10</v>
      </c>
      <c r="P51" s="38">
        <v>11</v>
      </c>
      <c r="Q51" s="38">
        <v>12</v>
      </c>
      <c r="R51" s="38">
        <v>13</v>
      </c>
      <c r="S51" s="38">
        <v>14</v>
      </c>
      <c r="T51" s="38">
        <v>15</v>
      </c>
      <c r="U51" s="38">
        <v>16</v>
      </c>
      <c r="V51" s="38">
        <v>17</v>
      </c>
      <c r="W51" s="38">
        <v>18</v>
      </c>
      <c r="X51" s="38">
        <v>19</v>
      </c>
      <c r="Y51" s="38">
        <v>20</v>
      </c>
      <c r="Z51" s="38">
        <v>21</v>
      </c>
      <c r="AA51" s="38">
        <v>22</v>
      </c>
      <c r="AB51" s="38">
        <v>23</v>
      </c>
      <c r="AC51" s="38">
        <v>24</v>
      </c>
      <c r="AD51" s="38">
        <v>25</v>
      </c>
      <c r="AE51" s="38">
        <v>26</v>
      </c>
      <c r="AF51" s="38">
        <v>27</v>
      </c>
      <c r="AG51" s="38">
        <v>28</v>
      </c>
      <c r="AH51" s="38">
        <v>29</v>
      </c>
      <c r="AI51" s="38">
        <v>30</v>
      </c>
      <c r="AJ51" s="38">
        <v>31</v>
      </c>
      <c r="AK51" s="341" t="s">
        <v>4</v>
      </c>
      <c r="AL51" s="342" t="s">
        <v>5</v>
      </c>
      <c r="AM51" s="343" t="s">
        <v>6</v>
      </c>
    </row>
    <row r="52" spans="1:39" s="18" customFormat="1" ht="18" customHeight="1">
      <c r="A52" s="39"/>
      <c r="B52" s="54" t="s">
        <v>18</v>
      </c>
      <c r="C52" s="54" t="s">
        <v>16</v>
      </c>
      <c r="D52" s="12" t="s">
        <v>8</v>
      </c>
      <c r="E52" s="340"/>
      <c r="F52" s="13" t="s">
        <v>12</v>
      </c>
      <c r="G52" s="13" t="s">
        <v>9</v>
      </c>
      <c r="H52" s="13" t="s">
        <v>9</v>
      </c>
      <c r="I52" s="13" t="s">
        <v>10</v>
      </c>
      <c r="J52" s="13" t="s">
        <v>10</v>
      </c>
      <c r="K52" s="13" t="s">
        <v>11</v>
      </c>
      <c r="L52" s="13" t="s">
        <v>10</v>
      </c>
      <c r="M52" s="13" t="s">
        <v>12</v>
      </c>
      <c r="N52" s="13" t="s">
        <v>9</v>
      </c>
      <c r="O52" s="13" t="s">
        <v>9</v>
      </c>
      <c r="P52" s="13" t="s">
        <v>10</v>
      </c>
      <c r="Q52" s="13" t="s">
        <v>10</v>
      </c>
      <c r="R52" s="13" t="s">
        <v>11</v>
      </c>
      <c r="S52" s="13" t="s">
        <v>10</v>
      </c>
      <c r="T52" s="13" t="s">
        <v>12</v>
      </c>
      <c r="U52" s="13" t="s">
        <v>9</v>
      </c>
      <c r="V52" s="13" t="s">
        <v>9</v>
      </c>
      <c r="W52" s="13" t="s">
        <v>10</v>
      </c>
      <c r="X52" s="13" t="s">
        <v>10</v>
      </c>
      <c r="Y52" s="13" t="s">
        <v>11</v>
      </c>
      <c r="Z52" s="13" t="s">
        <v>10</v>
      </c>
      <c r="AA52" s="13" t="s">
        <v>12</v>
      </c>
      <c r="AB52" s="13" t="s">
        <v>9</v>
      </c>
      <c r="AC52" s="13" t="s">
        <v>9</v>
      </c>
      <c r="AD52" s="13" t="s">
        <v>10</v>
      </c>
      <c r="AE52" s="13" t="s">
        <v>10</v>
      </c>
      <c r="AF52" s="13" t="s">
        <v>11</v>
      </c>
      <c r="AG52" s="13" t="s">
        <v>10</v>
      </c>
      <c r="AH52" s="13" t="s">
        <v>12</v>
      </c>
      <c r="AI52" s="13" t="s">
        <v>9</v>
      </c>
      <c r="AJ52" s="13" t="s">
        <v>9</v>
      </c>
      <c r="AK52" s="286"/>
      <c r="AL52" s="288"/>
      <c r="AM52" s="290"/>
    </row>
    <row r="53" spans="1:42" s="18" customFormat="1" ht="18" customHeight="1">
      <c r="A53" s="156">
        <v>137219</v>
      </c>
      <c r="B53" s="154" t="s">
        <v>120</v>
      </c>
      <c r="C53" s="255" t="s">
        <v>42</v>
      </c>
      <c r="D53" s="30" t="s">
        <v>51</v>
      </c>
      <c r="E53" s="107" t="s">
        <v>13</v>
      </c>
      <c r="F53" s="27" t="s">
        <v>192</v>
      </c>
      <c r="G53" s="27" t="s">
        <v>41</v>
      </c>
      <c r="H53" s="27" t="s">
        <v>41</v>
      </c>
      <c r="I53" s="27" t="s">
        <v>41</v>
      </c>
      <c r="J53" s="111" t="s">
        <v>80</v>
      </c>
      <c r="K53" s="111"/>
      <c r="L53" s="27" t="s">
        <v>41</v>
      </c>
      <c r="M53" s="27" t="s">
        <v>41</v>
      </c>
      <c r="N53" s="27" t="s">
        <v>192</v>
      </c>
      <c r="O53" s="27" t="s">
        <v>41</v>
      </c>
      <c r="P53" s="27" t="s">
        <v>41</v>
      </c>
      <c r="Q53" s="194" t="s">
        <v>80</v>
      </c>
      <c r="R53" s="111"/>
      <c r="S53" s="27" t="s">
        <v>41</v>
      </c>
      <c r="T53" s="27" t="s">
        <v>41</v>
      </c>
      <c r="U53" s="27" t="s">
        <v>41</v>
      </c>
      <c r="V53" s="27" t="s">
        <v>41</v>
      </c>
      <c r="W53" s="27" t="s">
        <v>41</v>
      </c>
      <c r="X53" s="111"/>
      <c r="Y53" s="111"/>
      <c r="Z53" s="27" t="s">
        <v>41</v>
      </c>
      <c r="AA53" s="27" t="s">
        <v>41</v>
      </c>
      <c r="AB53" s="27" t="s">
        <v>41</v>
      </c>
      <c r="AC53" s="27" t="s">
        <v>41</v>
      </c>
      <c r="AD53" s="27" t="s">
        <v>192</v>
      </c>
      <c r="AE53" s="111" t="s">
        <v>80</v>
      </c>
      <c r="AF53" s="111"/>
      <c r="AG53" s="27" t="s">
        <v>41</v>
      </c>
      <c r="AH53" s="215" t="s">
        <v>80</v>
      </c>
      <c r="AI53" s="27" t="s">
        <v>41</v>
      </c>
      <c r="AJ53" s="27" t="s">
        <v>192</v>
      </c>
      <c r="AK53" s="66">
        <v>132</v>
      </c>
      <c r="AL53" s="29">
        <f aca="true" t="shared" si="4" ref="AL53:AL58">COUNTIF(D53:AK53,"T")*6+COUNTIF(D53:AK53,"P")*12+COUNTIF(D53:AK53,"M")*6+COUNTIF(D53:AK53,"I")*6+COUNTIF(D53:AK53,"N")*12+COUNTIF(D53:AK53,"TI")*11+COUNTIF(D53:AK53,"MT")*12+COUNTIF(D53:AK53,"MN")*18+COUNTIF(D53:AK53,"PI")*17+COUNTIF(D53:AK53,"TN")*18+COUNTIF(D53:AK53,"NB")*6+COUNTIF(D53:AK53,"AF")*6</f>
        <v>156</v>
      </c>
      <c r="AM53" s="112">
        <f>SUM(AL53-132)</f>
        <v>24</v>
      </c>
      <c r="AN53" s="185"/>
      <c r="AO53" s="185"/>
      <c r="AP53" s="186"/>
    </row>
    <row r="54" spans="1:42" s="18" customFormat="1" ht="18" customHeight="1">
      <c r="A54" s="170" t="s">
        <v>59</v>
      </c>
      <c r="B54" s="15" t="s">
        <v>44</v>
      </c>
      <c r="C54" s="256" t="s">
        <v>45</v>
      </c>
      <c r="D54" s="30" t="s">
        <v>51</v>
      </c>
      <c r="E54" s="107" t="s">
        <v>13</v>
      </c>
      <c r="F54" s="27" t="s">
        <v>192</v>
      </c>
      <c r="G54" s="27" t="s">
        <v>12</v>
      </c>
      <c r="H54" s="27" t="s">
        <v>12</v>
      </c>
      <c r="I54" s="27" t="s">
        <v>12</v>
      </c>
      <c r="J54" s="111"/>
      <c r="K54" s="111"/>
      <c r="L54" s="27" t="s">
        <v>12</v>
      </c>
      <c r="M54" s="27" t="s">
        <v>12</v>
      </c>
      <c r="N54" s="27" t="s">
        <v>192</v>
      </c>
      <c r="O54" s="27" t="s">
        <v>12</v>
      </c>
      <c r="P54" s="27" t="s">
        <v>12</v>
      </c>
      <c r="Q54" s="111"/>
      <c r="R54" s="111"/>
      <c r="S54" s="27" t="s">
        <v>12</v>
      </c>
      <c r="T54" s="27" t="s">
        <v>12</v>
      </c>
      <c r="U54" s="27" t="s">
        <v>12</v>
      </c>
      <c r="V54" s="27" t="s">
        <v>12</v>
      </c>
      <c r="W54" s="27" t="s">
        <v>12</v>
      </c>
      <c r="X54" s="111"/>
      <c r="Y54" s="111" t="s">
        <v>80</v>
      </c>
      <c r="Z54" s="27" t="s">
        <v>12</v>
      </c>
      <c r="AA54" s="27" t="s">
        <v>12</v>
      </c>
      <c r="AB54" s="27" t="s">
        <v>12</v>
      </c>
      <c r="AC54" s="27" t="s">
        <v>12</v>
      </c>
      <c r="AD54" s="27" t="s">
        <v>192</v>
      </c>
      <c r="AE54" s="111" t="s">
        <v>80</v>
      </c>
      <c r="AF54" s="111"/>
      <c r="AG54" s="27" t="s">
        <v>12</v>
      </c>
      <c r="AH54" s="27" t="s">
        <v>192</v>
      </c>
      <c r="AI54" s="27" t="s">
        <v>12</v>
      </c>
      <c r="AJ54" s="27" t="s">
        <v>192</v>
      </c>
      <c r="AK54" s="66">
        <v>132</v>
      </c>
      <c r="AL54" s="29">
        <f t="shared" si="4"/>
        <v>132</v>
      </c>
      <c r="AM54" s="112">
        <f aca="true" t="shared" si="5" ref="AM54:AM68">SUM(AL54-132)</f>
        <v>0</v>
      </c>
      <c r="AN54" s="185"/>
      <c r="AO54" s="185"/>
      <c r="AP54" s="186"/>
    </row>
    <row r="55" spans="1:42" s="18" customFormat="1" ht="18" customHeight="1">
      <c r="A55" s="157">
        <v>425567</v>
      </c>
      <c r="B55" s="15" t="s">
        <v>126</v>
      </c>
      <c r="C55" s="256" t="s">
        <v>96</v>
      </c>
      <c r="D55" s="30" t="s">
        <v>51</v>
      </c>
      <c r="E55" s="107" t="s">
        <v>13</v>
      </c>
      <c r="F55" s="27"/>
      <c r="G55" s="27" t="s">
        <v>80</v>
      </c>
      <c r="H55" s="27"/>
      <c r="I55" s="27"/>
      <c r="J55" s="111"/>
      <c r="K55" s="111" t="s">
        <v>80</v>
      </c>
      <c r="L55" s="27"/>
      <c r="M55" s="27" t="s">
        <v>80</v>
      </c>
      <c r="N55" s="27"/>
      <c r="O55" s="27"/>
      <c r="P55" s="27"/>
      <c r="Q55" s="111" t="s">
        <v>80</v>
      </c>
      <c r="R55" s="111"/>
      <c r="S55" s="27" t="s">
        <v>80</v>
      </c>
      <c r="T55" s="27"/>
      <c r="U55" s="27"/>
      <c r="V55" s="27"/>
      <c r="W55" s="27" t="s">
        <v>80</v>
      </c>
      <c r="X55" s="111"/>
      <c r="Y55" s="111" t="s">
        <v>80</v>
      </c>
      <c r="Z55" s="27"/>
      <c r="AA55" s="27" t="s">
        <v>80</v>
      </c>
      <c r="AB55" s="27"/>
      <c r="AC55" s="27"/>
      <c r="AD55" s="27"/>
      <c r="AE55" s="111" t="s">
        <v>80</v>
      </c>
      <c r="AF55" s="111"/>
      <c r="AG55" s="27" t="s">
        <v>80</v>
      </c>
      <c r="AH55" s="27"/>
      <c r="AI55" s="27" t="s">
        <v>80</v>
      </c>
      <c r="AJ55" s="27"/>
      <c r="AK55" s="66">
        <v>132</v>
      </c>
      <c r="AL55" s="29">
        <f t="shared" si="4"/>
        <v>132</v>
      </c>
      <c r="AM55" s="112">
        <f t="shared" si="5"/>
        <v>0</v>
      </c>
      <c r="AN55" s="360"/>
      <c r="AO55" s="360"/>
      <c r="AP55" s="186"/>
    </row>
    <row r="56" spans="1:42" s="18" customFormat="1" ht="18" customHeight="1">
      <c r="A56" s="171">
        <v>420972</v>
      </c>
      <c r="B56" s="15" t="s">
        <v>144</v>
      </c>
      <c r="C56" s="256" t="s">
        <v>95</v>
      </c>
      <c r="D56" s="30" t="s">
        <v>51</v>
      </c>
      <c r="E56" s="107" t="s">
        <v>13</v>
      </c>
      <c r="F56" s="27"/>
      <c r="G56" s="27" t="s">
        <v>80</v>
      </c>
      <c r="H56" s="27"/>
      <c r="I56" s="27" t="s">
        <v>80</v>
      </c>
      <c r="J56" s="111"/>
      <c r="K56" s="111" t="s">
        <v>80</v>
      </c>
      <c r="L56" s="27"/>
      <c r="M56" s="27"/>
      <c r="N56" s="27"/>
      <c r="O56" s="27" t="s">
        <v>80</v>
      </c>
      <c r="P56" s="27"/>
      <c r="Q56" s="111" t="s">
        <v>80</v>
      </c>
      <c r="R56" s="111"/>
      <c r="S56" s="27"/>
      <c r="T56" s="27"/>
      <c r="U56" s="27" t="s">
        <v>80</v>
      </c>
      <c r="V56" s="192"/>
      <c r="W56" s="27" t="s">
        <v>80</v>
      </c>
      <c r="X56" s="111"/>
      <c r="Y56" s="378" t="s">
        <v>194</v>
      </c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80"/>
      <c r="AK56" s="66">
        <v>132</v>
      </c>
      <c r="AL56" s="29">
        <f t="shared" si="4"/>
        <v>84</v>
      </c>
      <c r="AM56" s="112">
        <f>SUM(AL56-84)</f>
        <v>0</v>
      </c>
      <c r="AN56" s="360"/>
      <c r="AO56" s="360"/>
      <c r="AP56" s="186"/>
    </row>
    <row r="57" spans="1:42" s="18" customFormat="1" ht="18" customHeight="1">
      <c r="A57" s="156">
        <v>425494</v>
      </c>
      <c r="B57" s="15" t="s">
        <v>125</v>
      </c>
      <c r="C57" s="256" t="s">
        <v>96</v>
      </c>
      <c r="D57" s="30" t="s">
        <v>51</v>
      </c>
      <c r="E57" s="107" t="s">
        <v>13</v>
      </c>
      <c r="F57" s="27" t="s">
        <v>80</v>
      </c>
      <c r="G57" s="27"/>
      <c r="H57" s="27"/>
      <c r="I57" s="27"/>
      <c r="J57" s="111" t="s">
        <v>80</v>
      </c>
      <c r="K57" s="111"/>
      <c r="L57" s="27"/>
      <c r="M57" s="27"/>
      <c r="N57" s="27" t="s">
        <v>80</v>
      </c>
      <c r="O57" s="27"/>
      <c r="P57" s="27" t="s">
        <v>80</v>
      </c>
      <c r="Q57" s="111"/>
      <c r="R57" s="111"/>
      <c r="S57" s="27"/>
      <c r="T57" s="27" t="s">
        <v>80</v>
      </c>
      <c r="U57" s="27"/>
      <c r="V57" s="27" t="s">
        <v>80</v>
      </c>
      <c r="W57" s="27"/>
      <c r="X57" s="111"/>
      <c r="Y57" s="111"/>
      <c r="Z57" s="27" t="s">
        <v>80</v>
      </c>
      <c r="AA57" s="27"/>
      <c r="AB57" s="27" t="s">
        <v>80</v>
      </c>
      <c r="AC57" s="27"/>
      <c r="AD57" s="27" t="s">
        <v>80</v>
      </c>
      <c r="AE57" s="111"/>
      <c r="AF57" s="111" t="s">
        <v>80</v>
      </c>
      <c r="AG57" s="27"/>
      <c r="AH57" s="27" t="s">
        <v>80</v>
      </c>
      <c r="AI57" s="27"/>
      <c r="AJ57" s="27"/>
      <c r="AK57" s="66">
        <v>132</v>
      </c>
      <c r="AL57" s="29">
        <f t="shared" si="4"/>
        <v>132</v>
      </c>
      <c r="AM57" s="112">
        <f t="shared" si="5"/>
        <v>0</v>
      </c>
      <c r="AN57" s="360"/>
      <c r="AO57" s="360"/>
      <c r="AP57" s="186"/>
    </row>
    <row r="58" spans="1:42" s="18" customFormat="1" ht="18" customHeight="1">
      <c r="A58" s="222">
        <v>423556</v>
      </c>
      <c r="B58" s="15" t="s">
        <v>147</v>
      </c>
      <c r="C58" s="256"/>
      <c r="D58" s="30" t="s">
        <v>51</v>
      </c>
      <c r="E58" s="107" t="s">
        <v>13</v>
      </c>
      <c r="F58" s="27"/>
      <c r="G58" s="120"/>
      <c r="H58" s="27" t="s">
        <v>80</v>
      </c>
      <c r="I58" s="27"/>
      <c r="J58" s="111" t="s">
        <v>80</v>
      </c>
      <c r="K58" s="111"/>
      <c r="L58" s="27"/>
      <c r="M58" s="27"/>
      <c r="N58" s="27" t="s">
        <v>80</v>
      </c>
      <c r="O58" s="27"/>
      <c r="P58" s="27"/>
      <c r="Q58" s="111"/>
      <c r="R58" s="111"/>
      <c r="S58" s="120"/>
      <c r="T58" s="27" t="s">
        <v>80</v>
      </c>
      <c r="U58" s="27"/>
      <c r="V58" s="27" t="s">
        <v>80</v>
      </c>
      <c r="W58" s="27"/>
      <c r="X58" s="111" t="s">
        <v>80</v>
      </c>
      <c r="Y58" s="111"/>
      <c r="Z58" s="27" t="s">
        <v>80</v>
      </c>
      <c r="AA58" s="27"/>
      <c r="AB58" s="27"/>
      <c r="AC58" s="27"/>
      <c r="AD58" s="27" t="s">
        <v>80</v>
      </c>
      <c r="AE58" s="111"/>
      <c r="AF58" s="111" t="s">
        <v>80</v>
      </c>
      <c r="AG58" s="27"/>
      <c r="AH58" s="27" t="s">
        <v>80</v>
      </c>
      <c r="AI58" s="27"/>
      <c r="AJ58" s="27" t="s">
        <v>80</v>
      </c>
      <c r="AK58" s="66">
        <v>132</v>
      </c>
      <c r="AL58" s="29">
        <f t="shared" si="4"/>
        <v>132</v>
      </c>
      <c r="AM58" s="112">
        <f t="shared" si="5"/>
        <v>0</v>
      </c>
      <c r="AN58" s="360"/>
      <c r="AO58" s="360"/>
      <c r="AP58" s="186"/>
    </row>
    <row r="59" spans="1:42" s="18" customFormat="1" ht="19.5" customHeight="1">
      <c r="A59" s="172">
        <v>425915</v>
      </c>
      <c r="B59" s="15" t="s">
        <v>148</v>
      </c>
      <c r="C59" s="257" t="s">
        <v>50</v>
      </c>
      <c r="D59" s="30" t="s">
        <v>51</v>
      </c>
      <c r="E59" s="107" t="s">
        <v>13</v>
      </c>
      <c r="F59" s="27" t="s">
        <v>80</v>
      </c>
      <c r="G59" s="27"/>
      <c r="H59" s="196"/>
      <c r="I59" s="27"/>
      <c r="J59" s="111" t="s">
        <v>80</v>
      </c>
      <c r="K59" s="111"/>
      <c r="L59" s="27" t="s">
        <v>80</v>
      </c>
      <c r="M59" s="27"/>
      <c r="N59" s="196"/>
      <c r="O59" s="27"/>
      <c r="P59" s="27" t="s">
        <v>80</v>
      </c>
      <c r="Q59" s="213"/>
      <c r="R59" s="111" t="s">
        <v>80</v>
      </c>
      <c r="S59" s="27"/>
      <c r="T59" s="27"/>
      <c r="U59" s="27"/>
      <c r="V59" s="27" t="s">
        <v>80</v>
      </c>
      <c r="W59" s="212"/>
      <c r="X59" s="111" t="s">
        <v>80</v>
      </c>
      <c r="Y59" s="111"/>
      <c r="Z59" s="212"/>
      <c r="AA59" s="27"/>
      <c r="AB59" s="27" t="s">
        <v>80</v>
      </c>
      <c r="AC59" s="212"/>
      <c r="AD59" s="27"/>
      <c r="AE59" s="111"/>
      <c r="AF59" s="111" t="s">
        <v>80</v>
      </c>
      <c r="AG59" s="27"/>
      <c r="AH59" s="27" t="s">
        <v>80</v>
      </c>
      <c r="AI59" s="27"/>
      <c r="AJ59" s="27" t="s">
        <v>80</v>
      </c>
      <c r="AK59" s="66">
        <v>132</v>
      </c>
      <c r="AL59" s="29">
        <f aca="true" t="shared" si="6" ref="AL59:AL68">COUNTIF(D59:AK59,"T")*6+COUNTIF(D59:AK59,"P")*12+COUNTIF(D59:AK59,"M")*6+COUNTIF(D59:AK59,"I")*6+COUNTIF(D59:AK59,"N")*12+COUNTIF(D59:AK59,"TI")*11+COUNTIF(D59:AK59,"MT")*12+COUNTIF(D59:AK59,"MN")*18+COUNTIF(D59:AK59,"PI")*17+COUNTIF(D59:AK59,"TN")*18+COUNTIF(D59:AK59,"NB")*6+COUNTIF(D59:AK59,"AF")*6</f>
        <v>132</v>
      </c>
      <c r="AM59" s="112">
        <f t="shared" si="5"/>
        <v>0</v>
      </c>
      <c r="AN59" s="185"/>
      <c r="AO59" s="185"/>
      <c r="AP59" s="186"/>
    </row>
    <row r="60" spans="1:42" s="18" customFormat="1" ht="18" customHeight="1">
      <c r="A60" s="157"/>
      <c r="B60" s="15"/>
      <c r="C60" s="256"/>
      <c r="D60" s="30"/>
      <c r="E60" s="107"/>
      <c r="F60" s="27"/>
      <c r="G60" s="178"/>
      <c r="H60" s="27"/>
      <c r="I60" s="27"/>
      <c r="J60" s="111"/>
      <c r="K60" s="216"/>
      <c r="L60" s="27"/>
      <c r="M60" s="27"/>
      <c r="N60" s="27"/>
      <c r="O60" s="27"/>
      <c r="P60" s="27"/>
      <c r="Q60" s="111"/>
      <c r="R60" s="194"/>
      <c r="S60" s="27"/>
      <c r="T60" s="27"/>
      <c r="U60" s="196"/>
      <c r="V60" s="27"/>
      <c r="W60" s="27"/>
      <c r="X60" s="111"/>
      <c r="Y60" s="111"/>
      <c r="Z60" s="27"/>
      <c r="AA60" s="27"/>
      <c r="AB60" s="27"/>
      <c r="AC60" s="27"/>
      <c r="AD60" s="27"/>
      <c r="AE60" s="111"/>
      <c r="AF60" s="111"/>
      <c r="AG60" s="193"/>
      <c r="AH60" s="27"/>
      <c r="AI60" s="27"/>
      <c r="AJ60" s="27"/>
      <c r="AK60" s="66">
        <v>132</v>
      </c>
      <c r="AL60" s="29">
        <f t="shared" si="6"/>
        <v>0</v>
      </c>
      <c r="AM60" s="112">
        <f t="shared" si="5"/>
        <v>-132</v>
      </c>
      <c r="AN60" s="185"/>
      <c r="AO60" s="185"/>
      <c r="AP60" s="186"/>
    </row>
    <row r="61" spans="1:42" s="18" customFormat="1" ht="18" customHeight="1">
      <c r="A61" s="156">
        <v>137480</v>
      </c>
      <c r="B61" s="181" t="s">
        <v>152</v>
      </c>
      <c r="C61" s="258" t="s">
        <v>54</v>
      </c>
      <c r="D61" s="30" t="s">
        <v>30</v>
      </c>
      <c r="E61" s="107" t="s">
        <v>13</v>
      </c>
      <c r="F61" s="27"/>
      <c r="G61" s="367" t="s">
        <v>166</v>
      </c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9"/>
      <c r="AK61" s="66">
        <v>132</v>
      </c>
      <c r="AL61" s="29">
        <f t="shared" si="6"/>
        <v>0</v>
      </c>
      <c r="AM61" s="112">
        <f t="shared" si="5"/>
        <v>-132</v>
      </c>
      <c r="AN61" s="185"/>
      <c r="AO61" s="185"/>
      <c r="AP61" s="186"/>
    </row>
    <row r="62" spans="1:42" s="18" customFormat="1" ht="18" customHeight="1">
      <c r="A62" s="156">
        <v>152870</v>
      </c>
      <c r="B62" s="181" t="s">
        <v>153</v>
      </c>
      <c r="C62" s="258" t="s">
        <v>55</v>
      </c>
      <c r="D62" s="30" t="s">
        <v>30</v>
      </c>
      <c r="E62" s="107" t="s">
        <v>13</v>
      </c>
      <c r="F62" s="178"/>
      <c r="G62" s="178" t="s">
        <v>80</v>
      </c>
      <c r="H62" s="27"/>
      <c r="I62" s="27"/>
      <c r="J62" s="179" t="s">
        <v>80</v>
      </c>
      <c r="K62" s="194" t="s">
        <v>80</v>
      </c>
      <c r="L62" s="27"/>
      <c r="M62" s="178" t="s">
        <v>80</v>
      </c>
      <c r="N62" s="27"/>
      <c r="O62" s="27"/>
      <c r="P62" s="178" t="s">
        <v>80</v>
      </c>
      <c r="Q62" s="111"/>
      <c r="R62" s="111" t="s">
        <v>80</v>
      </c>
      <c r="S62" s="178" t="s">
        <v>80</v>
      </c>
      <c r="T62" s="27"/>
      <c r="U62" s="27"/>
      <c r="V62" s="178" t="s">
        <v>80</v>
      </c>
      <c r="W62" s="27"/>
      <c r="X62" s="111"/>
      <c r="Y62" s="179" t="s">
        <v>80</v>
      </c>
      <c r="Z62" s="27"/>
      <c r="AA62" s="27"/>
      <c r="AB62" s="178" t="s">
        <v>80</v>
      </c>
      <c r="AC62" s="27"/>
      <c r="AD62" s="27"/>
      <c r="AE62" s="179" t="s">
        <v>80</v>
      </c>
      <c r="AF62" s="111"/>
      <c r="AG62" s="27"/>
      <c r="AH62" s="178" t="s">
        <v>80</v>
      </c>
      <c r="AI62" s="27"/>
      <c r="AJ62" s="27"/>
      <c r="AK62" s="66">
        <v>132</v>
      </c>
      <c r="AL62" s="29">
        <f t="shared" si="6"/>
        <v>144</v>
      </c>
      <c r="AM62" s="112">
        <f t="shared" si="5"/>
        <v>12</v>
      </c>
      <c r="AN62" s="185"/>
      <c r="AO62" s="185"/>
      <c r="AP62" s="186"/>
    </row>
    <row r="63" spans="1:42" s="18" customFormat="1" ht="18" customHeight="1">
      <c r="A63" s="156">
        <v>142530</v>
      </c>
      <c r="B63" s="36" t="s">
        <v>196</v>
      </c>
      <c r="C63" s="259" t="s">
        <v>179</v>
      </c>
      <c r="D63" s="30" t="s">
        <v>30</v>
      </c>
      <c r="E63" s="107" t="s">
        <v>13</v>
      </c>
      <c r="F63" s="27"/>
      <c r="G63" s="27" t="s">
        <v>80</v>
      </c>
      <c r="H63" s="27"/>
      <c r="I63" s="27"/>
      <c r="J63" s="111" t="s">
        <v>80</v>
      </c>
      <c r="K63" s="111"/>
      <c r="L63" s="27"/>
      <c r="M63" s="27" t="s">
        <v>80</v>
      </c>
      <c r="N63" s="27"/>
      <c r="O63" s="27"/>
      <c r="P63" s="27" t="s">
        <v>80</v>
      </c>
      <c r="Q63" s="111"/>
      <c r="R63" s="111"/>
      <c r="S63" s="27" t="s">
        <v>80</v>
      </c>
      <c r="T63" s="27"/>
      <c r="U63" s="27"/>
      <c r="V63" s="27" t="s">
        <v>80</v>
      </c>
      <c r="W63" s="27"/>
      <c r="X63" s="111"/>
      <c r="Y63" s="111" t="s">
        <v>80</v>
      </c>
      <c r="Z63" s="27"/>
      <c r="AA63" s="27"/>
      <c r="AB63" s="27" t="s">
        <v>80</v>
      </c>
      <c r="AC63" s="27" t="s">
        <v>80</v>
      </c>
      <c r="AD63" s="27"/>
      <c r="AE63" s="111" t="s">
        <v>80</v>
      </c>
      <c r="AF63" s="111"/>
      <c r="AG63" s="27"/>
      <c r="AH63" s="27" t="s">
        <v>80</v>
      </c>
      <c r="AI63" s="27"/>
      <c r="AJ63" s="27"/>
      <c r="AK63" s="66">
        <v>132</v>
      </c>
      <c r="AL63" s="29">
        <f t="shared" si="6"/>
        <v>132</v>
      </c>
      <c r="AM63" s="112">
        <f t="shared" si="5"/>
        <v>0</v>
      </c>
      <c r="AN63" s="185"/>
      <c r="AO63" s="185"/>
      <c r="AP63" s="186"/>
    </row>
    <row r="64" spans="1:39" s="18" customFormat="1" ht="18" customHeight="1">
      <c r="A64" s="156">
        <v>425389</v>
      </c>
      <c r="B64" s="36" t="s">
        <v>76</v>
      </c>
      <c r="C64" s="260" t="s">
        <v>94</v>
      </c>
      <c r="D64" s="30" t="s">
        <v>30</v>
      </c>
      <c r="E64" s="107" t="s">
        <v>13</v>
      </c>
      <c r="F64" s="27"/>
      <c r="G64" s="27" t="s">
        <v>80</v>
      </c>
      <c r="H64" s="27"/>
      <c r="I64" s="27"/>
      <c r="J64" s="111" t="s">
        <v>80</v>
      </c>
      <c r="K64" s="111"/>
      <c r="L64" s="27"/>
      <c r="M64" s="27" t="s">
        <v>80</v>
      </c>
      <c r="N64" s="27" t="s">
        <v>80</v>
      </c>
      <c r="O64" s="27"/>
      <c r="P64" s="27" t="s">
        <v>80</v>
      </c>
      <c r="Q64" s="111"/>
      <c r="R64" s="111"/>
      <c r="S64" s="27" t="s">
        <v>80</v>
      </c>
      <c r="T64" s="27"/>
      <c r="U64" s="27"/>
      <c r="V64" s="27" t="s">
        <v>80</v>
      </c>
      <c r="W64" s="27"/>
      <c r="X64" s="111"/>
      <c r="Y64" s="111" t="s">
        <v>80</v>
      </c>
      <c r="Z64" s="27"/>
      <c r="AA64" s="27"/>
      <c r="AB64" s="27" t="s">
        <v>80</v>
      </c>
      <c r="AC64" s="27"/>
      <c r="AD64" s="27"/>
      <c r="AE64" s="111" t="s">
        <v>80</v>
      </c>
      <c r="AF64" s="111"/>
      <c r="AG64" s="27"/>
      <c r="AH64" s="27" t="s">
        <v>80</v>
      </c>
      <c r="AI64" s="27"/>
      <c r="AJ64" s="27"/>
      <c r="AK64" s="66">
        <v>132</v>
      </c>
      <c r="AL64" s="29">
        <f t="shared" si="6"/>
        <v>132</v>
      </c>
      <c r="AM64" s="112">
        <f t="shared" si="5"/>
        <v>0</v>
      </c>
    </row>
    <row r="65" spans="1:39" s="18" customFormat="1" ht="18" customHeight="1">
      <c r="A65" s="165">
        <v>424994</v>
      </c>
      <c r="B65" s="156" t="s">
        <v>98</v>
      </c>
      <c r="C65" s="261"/>
      <c r="D65" s="30" t="s">
        <v>30</v>
      </c>
      <c r="E65" s="107" t="s">
        <v>13</v>
      </c>
      <c r="F65" s="27"/>
      <c r="G65" s="27" t="s">
        <v>80</v>
      </c>
      <c r="H65" s="27"/>
      <c r="I65" s="27"/>
      <c r="J65" s="111" t="s">
        <v>80</v>
      </c>
      <c r="K65" s="111"/>
      <c r="L65" s="27"/>
      <c r="M65" s="27" t="s">
        <v>80</v>
      </c>
      <c r="N65" s="27"/>
      <c r="O65" s="27"/>
      <c r="P65" s="27" t="s">
        <v>80</v>
      </c>
      <c r="Q65" s="111"/>
      <c r="R65" s="111"/>
      <c r="S65" s="27" t="s">
        <v>80</v>
      </c>
      <c r="T65" s="27"/>
      <c r="U65" s="27"/>
      <c r="V65" s="27" t="s">
        <v>80</v>
      </c>
      <c r="W65" s="27" t="s">
        <v>41</v>
      </c>
      <c r="X65" s="111"/>
      <c r="Y65" s="111" t="s">
        <v>80</v>
      </c>
      <c r="Z65" s="27"/>
      <c r="AA65" s="367" t="s">
        <v>195</v>
      </c>
      <c r="AB65" s="368"/>
      <c r="AC65" s="368"/>
      <c r="AD65" s="368"/>
      <c r="AE65" s="368"/>
      <c r="AF65" s="368"/>
      <c r="AG65" s="368"/>
      <c r="AH65" s="368"/>
      <c r="AI65" s="368"/>
      <c r="AJ65" s="369"/>
      <c r="AK65" s="66">
        <v>132</v>
      </c>
      <c r="AL65" s="29">
        <f t="shared" si="6"/>
        <v>90</v>
      </c>
      <c r="AM65" s="112">
        <f>SUM(AL65-90)</f>
        <v>0</v>
      </c>
    </row>
    <row r="66" spans="1:39" s="18" customFormat="1" ht="18" customHeight="1">
      <c r="A66" s="158">
        <v>424994</v>
      </c>
      <c r="B66" s="182" t="s">
        <v>77</v>
      </c>
      <c r="C66" s="259" t="s">
        <v>183</v>
      </c>
      <c r="D66" s="30" t="s">
        <v>30</v>
      </c>
      <c r="E66" s="107" t="s">
        <v>13</v>
      </c>
      <c r="F66" s="27"/>
      <c r="G66" s="27" t="s">
        <v>80</v>
      </c>
      <c r="H66" s="27" t="s">
        <v>80</v>
      </c>
      <c r="I66" s="27"/>
      <c r="J66" s="111" t="s">
        <v>80</v>
      </c>
      <c r="K66" s="111"/>
      <c r="L66" s="27"/>
      <c r="M66" s="27" t="s">
        <v>80</v>
      </c>
      <c r="N66" s="27"/>
      <c r="O66" s="27"/>
      <c r="P66" s="27" t="s">
        <v>80</v>
      </c>
      <c r="Q66" s="111"/>
      <c r="R66" s="111"/>
      <c r="S66" s="27" t="s">
        <v>80</v>
      </c>
      <c r="T66" s="27"/>
      <c r="U66" s="27"/>
      <c r="V66" s="27" t="s">
        <v>80</v>
      </c>
      <c r="W66" s="27"/>
      <c r="X66" s="111"/>
      <c r="Y66" s="111" t="s">
        <v>80</v>
      </c>
      <c r="Z66" s="27"/>
      <c r="AA66" s="27"/>
      <c r="AB66" s="27" t="s">
        <v>80</v>
      </c>
      <c r="AC66" s="27"/>
      <c r="AD66" s="27"/>
      <c r="AE66" s="111" t="s">
        <v>80</v>
      </c>
      <c r="AF66" s="111"/>
      <c r="AG66" s="27"/>
      <c r="AH66" s="27" t="s">
        <v>80</v>
      </c>
      <c r="AI66" s="27"/>
      <c r="AJ66" s="27"/>
      <c r="AK66" s="66">
        <v>132</v>
      </c>
      <c r="AL66" s="29">
        <f t="shared" si="6"/>
        <v>132</v>
      </c>
      <c r="AM66" s="112">
        <f t="shared" si="5"/>
        <v>0</v>
      </c>
    </row>
    <row r="67" spans="1:39" s="18" customFormat="1" ht="18" customHeight="1">
      <c r="A67" s="156">
        <v>425613</v>
      </c>
      <c r="B67" s="36" t="s">
        <v>106</v>
      </c>
      <c r="C67" s="259"/>
      <c r="D67" s="30" t="s">
        <v>30</v>
      </c>
      <c r="E67" s="107" t="s">
        <v>13</v>
      </c>
      <c r="F67" s="178"/>
      <c r="G67" s="178" t="s">
        <v>80</v>
      </c>
      <c r="H67" s="178"/>
      <c r="I67" s="178"/>
      <c r="J67" s="179" t="s">
        <v>80</v>
      </c>
      <c r="K67" s="179"/>
      <c r="L67" s="178"/>
      <c r="M67" s="178" t="s">
        <v>80</v>
      </c>
      <c r="N67" s="178"/>
      <c r="O67" s="178"/>
      <c r="P67" s="178" t="s">
        <v>80</v>
      </c>
      <c r="Q67" s="179"/>
      <c r="R67" s="179"/>
      <c r="S67" s="178" t="s">
        <v>80</v>
      </c>
      <c r="T67" s="178"/>
      <c r="U67" s="178"/>
      <c r="V67" s="178" t="s">
        <v>80</v>
      </c>
      <c r="W67" s="178"/>
      <c r="X67" s="179"/>
      <c r="Y67" s="179" t="s">
        <v>80</v>
      </c>
      <c r="Z67" s="178"/>
      <c r="AA67" s="178"/>
      <c r="AB67" s="178" t="s">
        <v>80</v>
      </c>
      <c r="AC67" s="178" t="s">
        <v>80</v>
      </c>
      <c r="AD67" s="178"/>
      <c r="AE67" s="179" t="s">
        <v>80</v>
      </c>
      <c r="AF67" s="179"/>
      <c r="AG67" s="178"/>
      <c r="AH67" s="178" t="s">
        <v>80</v>
      </c>
      <c r="AI67" s="178"/>
      <c r="AJ67" s="178"/>
      <c r="AK67" s="66">
        <v>132</v>
      </c>
      <c r="AL67" s="29">
        <f t="shared" si="6"/>
        <v>132</v>
      </c>
      <c r="AM67" s="112">
        <f t="shared" si="5"/>
        <v>0</v>
      </c>
    </row>
    <row r="68" spans="1:39" s="18" customFormat="1" ht="18" customHeight="1">
      <c r="A68" s="158">
        <v>425575</v>
      </c>
      <c r="B68" s="183" t="s">
        <v>107</v>
      </c>
      <c r="C68" s="259" t="s">
        <v>180</v>
      </c>
      <c r="D68" s="30" t="s">
        <v>30</v>
      </c>
      <c r="E68" s="107" t="s">
        <v>13</v>
      </c>
      <c r="F68" s="178"/>
      <c r="G68" s="178" t="s">
        <v>80</v>
      </c>
      <c r="H68" s="178"/>
      <c r="I68" s="178"/>
      <c r="J68" s="179" t="s">
        <v>80</v>
      </c>
      <c r="K68" s="179"/>
      <c r="L68" s="178"/>
      <c r="M68" s="178" t="s">
        <v>80</v>
      </c>
      <c r="N68" s="178"/>
      <c r="O68" s="178"/>
      <c r="P68" s="178" t="s">
        <v>80</v>
      </c>
      <c r="Q68" s="179"/>
      <c r="R68" s="179"/>
      <c r="S68" s="178" t="s">
        <v>80</v>
      </c>
      <c r="T68" s="178"/>
      <c r="U68" s="178"/>
      <c r="V68" s="178" t="s">
        <v>80</v>
      </c>
      <c r="W68" s="178"/>
      <c r="X68" s="179"/>
      <c r="Y68" s="179" t="s">
        <v>80</v>
      </c>
      <c r="Z68" s="178"/>
      <c r="AA68" s="178"/>
      <c r="AB68" s="178" t="s">
        <v>80</v>
      </c>
      <c r="AC68" s="178"/>
      <c r="AD68" s="178"/>
      <c r="AE68" s="179" t="s">
        <v>80</v>
      </c>
      <c r="AF68" s="179"/>
      <c r="AG68" s="178"/>
      <c r="AH68" s="178" t="s">
        <v>80</v>
      </c>
      <c r="AI68" s="178" t="s">
        <v>80</v>
      </c>
      <c r="AJ68" s="178"/>
      <c r="AK68" s="66">
        <v>132</v>
      </c>
      <c r="AL68" s="29">
        <f t="shared" si="6"/>
        <v>132</v>
      </c>
      <c r="AM68" s="112">
        <f t="shared" si="5"/>
        <v>0</v>
      </c>
    </row>
    <row r="69" spans="1:39" s="18" customFormat="1" ht="18" customHeight="1">
      <c r="A69" s="228"/>
      <c r="B69" s="244" t="s">
        <v>159</v>
      </c>
      <c r="C69" s="230"/>
      <c r="D69" s="231"/>
      <c r="E69" s="232"/>
      <c r="F69" s="178"/>
      <c r="G69" s="178"/>
      <c r="H69" s="178"/>
      <c r="I69" s="178"/>
      <c r="J69" s="179"/>
      <c r="K69" s="179"/>
      <c r="L69" s="178"/>
      <c r="M69" s="178"/>
      <c r="N69" s="178"/>
      <c r="O69" s="178"/>
      <c r="P69" s="178"/>
      <c r="Q69" s="179"/>
      <c r="R69" s="179"/>
      <c r="S69" s="178"/>
      <c r="T69" s="178"/>
      <c r="U69" s="178"/>
      <c r="V69" s="178"/>
      <c r="W69" s="178"/>
      <c r="X69" s="179"/>
      <c r="Y69" s="179"/>
      <c r="Z69" s="178"/>
      <c r="AA69" s="178"/>
      <c r="AB69" s="178"/>
      <c r="AC69" s="178"/>
      <c r="AD69" s="178"/>
      <c r="AE69" s="179"/>
      <c r="AF69" s="179"/>
      <c r="AG69" s="178"/>
      <c r="AH69" s="178"/>
      <c r="AI69" s="178"/>
      <c r="AJ69" s="178"/>
      <c r="AK69" s="66"/>
      <c r="AL69" s="29"/>
      <c r="AM69" s="112"/>
    </row>
    <row r="70" spans="1:39" s="18" customFormat="1" ht="18" customHeight="1">
      <c r="A70" s="171"/>
      <c r="B70" s="247" t="s">
        <v>158</v>
      </c>
      <c r="C70" s="131"/>
      <c r="D70" s="30"/>
      <c r="E70" s="107"/>
      <c r="F70" s="27">
        <v>11</v>
      </c>
      <c r="G70" s="27">
        <v>11</v>
      </c>
      <c r="H70" s="27">
        <v>11</v>
      </c>
      <c r="I70" s="27">
        <v>11</v>
      </c>
      <c r="J70" s="88">
        <v>11</v>
      </c>
      <c r="K70" s="88">
        <v>11</v>
      </c>
      <c r="L70" s="27">
        <v>11</v>
      </c>
      <c r="M70" s="27">
        <v>11</v>
      </c>
      <c r="N70" s="27">
        <v>11</v>
      </c>
      <c r="O70" s="27">
        <v>11</v>
      </c>
      <c r="P70" s="27">
        <v>11</v>
      </c>
      <c r="Q70" s="111">
        <v>11</v>
      </c>
      <c r="R70" s="111">
        <v>11</v>
      </c>
      <c r="S70" s="27">
        <v>11</v>
      </c>
      <c r="T70" s="27">
        <v>11</v>
      </c>
      <c r="U70" s="27">
        <v>11</v>
      </c>
      <c r="V70" s="27">
        <v>11</v>
      </c>
      <c r="W70" s="27">
        <v>11</v>
      </c>
      <c r="X70" s="111">
        <v>11</v>
      </c>
      <c r="Y70" s="111">
        <v>11</v>
      </c>
      <c r="Z70" s="27">
        <v>11</v>
      </c>
      <c r="AA70" s="27">
        <v>11</v>
      </c>
      <c r="AB70" s="27">
        <v>11</v>
      </c>
      <c r="AC70" s="27">
        <v>11</v>
      </c>
      <c r="AD70" s="27">
        <v>11</v>
      </c>
      <c r="AE70" s="111">
        <v>11</v>
      </c>
      <c r="AF70" s="111">
        <v>11</v>
      </c>
      <c r="AG70" s="27">
        <v>11</v>
      </c>
      <c r="AH70" s="27">
        <v>11</v>
      </c>
      <c r="AI70" s="27">
        <v>11</v>
      </c>
      <c r="AJ70" s="27">
        <v>11</v>
      </c>
      <c r="AK70" s="66"/>
      <c r="AL70" s="29"/>
      <c r="AM70" s="112"/>
    </row>
    <row r="71" spans="1:39" s="18" customFormat="1" ht="18" customHeight="1">
      <c r="A71" s="156"/>
      <c r="B71" s="246" t="s">
        <v>157</v>
      </c>
      <c r="C71" s="117"/>
      <c r="D71" s="30"/>
      <c r="E71" s="3"/>
      <c r="F71" s="27"/>
      <c r="G71" s="27"/>
      <c r="H71" s="119"/>
      <c r="I71" s="27"/>
      <c r="J71" s="111"/>
      <c r="K71" s="111"/>
      <c r="L71" s="27"/>
      <c r="M71" s="27"/>
      <c r="N71" s="27"/>
      <c r="O71" s="27"/>
      <c r="P71" s="27"/>
      <c r="Q71" s="111"/>
      <c r="R71" s="111"/>
      <c r="S71" s="27"/>
      <c r="T71" s="27"/>
      <c r="U71" s="27"/>
      <c r="V71" s="27"/>
      <c r="W71" s="27"/>
      <c r="X71" s="111"/>
      <c r="Y71" s="111"/>
      <c r="Z71" s="27"/>
      <c r="AA71" s="27"/>
      <c r="AB71" s="27"/>
      <c r="AC71" s="27"/>
      <c r="AD71" s="27"/>
      <c r="AE71" s="111"/>
      <c r="AF71" s="111"/>
      <c r="AG71" s="27"/>
      <c r="AH71" s="27"/>
      <c r="AI71" s="27"/>
      <c r="AJ71" s="27"/>
      <c r="AK71" s="66"/>
      <c r="AL71" s="29"/>
      <c r="AM71" s="112"/>
    </row>
    <row r="72" spans="1:39" s="18" customFormat="1" ht="13.5" customHeight="1" thickBo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</row>
    <row r="73" spans="1:39" s="18" customFormat="1" ht="13.5" customHeight="1">
      <c r="A73" s="361" t="s">
        <v>170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3"/>
    </row>
    <row r="74" spans="1:39" s="18" customFormat="1" ht="18.75" customHeight="1" thickBot="1">
      <c r="A74" s="364"/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6"/>
    </row>
    <row r="75" spans="1:39" s="18" customFormat="1" ht="15.75" customHeight="1">
      <c r="A75" s="42" t="s">
        <v>0</v>
      </c>
      <c r="B75" s="53" t="s">
        <v>1</v>
      </c>
      <c r="C75" s="53" t="s">
        <v>17</v>
      </c>
      <c r="D75" s="43" t="s">
        <v>2</v>
      </c>
      <c r="E75" s="339" t="s">
        <v>3</v>
      </c>
      <c r="F75" s="38">
        <v>1</v>
      </c>
      <c r="G75" s="38">
        <v>2</v>
      </c>
      <c r="H75" s="38">
        <v>3</v>
      </c>
      <c r="I75" s="38">
        <v>4</v>
      </c>
      <c r="J75" s="38">
        <v>5</v>
      </c>
      <c r="K75" s="38">
        <v>6</v>
      </c>
      <c r="L75" s="38">
        <v>7</v>
      </c>
      <c r="M75" s="38">
        <v>8</v>
      </c>
      <c r="N75" s="38">
        <v>9</v>
      </c>
      <c r="O75" s="38">
        <v>10</v>
      </c>
      <c r="P75" s="38">
        <v>11</v>
      </c>
      <c r="Q75" s="38">
        <v>12</v>
      </c>
      <c r="R75" s="38">
        <v>13</v>
      </c>
      <c r="S75" s="38">
        <v>14</v>
      </c>
      <c r="T75" s="38">
        <v>15</v>
      </c>
      <c r="U75" s="38">
        <v>16</v>
      </c>
      <c r="V75" s="38">
        <v>17</v>
      </c>
      <c r="W75" s="38">
        <v>18</v>
      </c>
      <c r="X75" s="38">
        <v>19</v>
      </c>
      <c r="Y75" s="38">
        <v>20</v>
      </c>
      <c r="Z75" s="38">
        <v>21</v>
      </c>
      <c r="AA75" s="38">
        <v>22</v>
      </c>
      <c r="AB75" s="38">
        <v>23</v>
      </c>
      <c r="AC75" s="38">
        <v>24</v>
      </c>
      <c r="AD75" s="38">
        <v>25</v>
      </c>
      <c r="AE75" s="38">
        <v>26</v>
      </c>
      <c r="AF75" s="38">
        <v>27</v>
      </c>
      <c r="AG75" s="38">
        <v>28</v>
      </c>
      <c r="AH75" s="38">
        <v>29</v>
      </c>
      <c r="AI75" s="38">
        <v>30</v>
      </c>
      <c r="AJ75" s="38">
        <v>31</v>
      </c>
      <c r="AK75" s="341" t="s">
        <v>4</v>
      </c>
      <c r="AL75" s="342" t="s">
        <v>5</v>
      </c>
      <c r="AM75" s="343" t="s">
        <v>6</v>
      </c>
    </row>
    <row r="76" spans="1:39" s="18" customFormat="1" ht="15.75" customHeight="1">
      <c r="A76" s="39"/>
      <c r="B76" s="54" t="s">
        <v>18</v>
      </c>
      <c r="C76" s="54" t="s">
        <v>16</v>
      </c>
      <c r="D76" s="12" t="s">
        <v>8</v>
      </c>
      <c r="E76" s="340"/>
      <c r="F76" s="13" t="s">
        <v>12</v>
      </c>
      <c r="G76" s="13" t="s">
        <v>9</v>
      </c>
      <c r="H76" s="13" t="s">
        <v>9</v>
      </c>
      <c r="I76" s="13" t="s">
        <v>10</v>
      </c>
      <c r="J76" s="13" t="s">
        <v>10</v>
      </c>
      <c r="K76" s="13" t="s">
        <v>11</v>
      </c>
      <c r="L76" s="13" t="s">
        <v>10</v>
      </c>
      <c r="M76" s="13" t="s">
        <v>12</v>
      </c>
      <c r="N76" s="13" t="s">
        <v>9</v>
      </c>
      <c r="O76" s="13" t="s">
        <v>9</v>
      </c>
      <c r="P76" s="13" t="s">
        <v>10</v>
      </c>
      <c r="Q76" s="13" t="s">
        <v>10</v>
      </c>
      <c r="R76" s="13" t="s">
        <v>11</v>
      </c>
      <c r="S76" s="13" t="s">
        <v>10</v>
      </c>
      <c r="T76" s="13" t="s">
        <v>12</v>
      </c>
      <c r="U76" s="13" t="s">
        <v>9</v>
      </c>
      <c r="V76" s="13" t="s">
        <v>9</v>
      </c>
      <c r="W76" s="13" t="s">
        <v>10</v>
      </c>
      <c r="X76" s="13" t="s">
        <v>10</v>
      </c>
      <c r="Y76" s="13" t="s">
        <v>11</v>
      </c>
      <c r="Z76" s="13" t="s">
        <v>10</v>
      </c>
      <c r="AA76" s="13" t="s">
        <v>12</v>
      </c>
      <c r="AB76" s="13" t="s">
        <v>9</v>
      </c>
      <c r="AC76" s="13" t="s">
        <v>9</v>
      </c>
      <c r="AD76" s="13" t="s">
        <v>10</v>
      </c>
      <c r="AE76" s="13" t="s">
        <v>10</v>
      </c>
      <c r="AF76" s="13" t="s">
        <v>11</v>
      </c>
      <c r="AG76" s="13" t="s">
        <v>10</v>
      </c>
      <c r="AH76" s="13" t="s">
        <v>12</v>
      </c>
      <c r="AI76" s="13" t="s">
        <v>9</v>
      </c>
      <c r="AJ76" s="13" t="s">
        <v>9</v>
      </c>
      <c r="AK76" s="286"/>
      <c r="AL76" s="288"/>
      <c r="AM76" s="290"/>
    </row>
    <row r="77" spans="1:39" s="18" customFormat="1" ht="15.75" customHeight="1">
      <c r="A77" s="159">
        <v>151670</v>
      </c>
      <c r="B77" s="162" t="s">
        <v>131</v>
      </c>
      <c r="C77" s="141" t="s">
        <v>139</v>
      </c>
      <c r="D77" s="146" t="s">
        <v>51</v>
      </c>
      <c r="E77" s="139" t="s">
        <v>31</v>
      </c>
      <c r="F77" s="178"/>
      <c r="G77" s="178"/>
      <c r="H77" s="178" t="s">
        <v>39</v>
      </c>
      <c r="I77" s="195" t="s">
        <v>124</v>
      </c>
      <c r="J77" s="179"/>
      <c r="K77" s="179" t="s">
        <v>39</v>
      </c>
      <c r="L77" s="178"/>
      <c r="M77" s="215" t="s">
        <v>39</v>
      </c>
      <c r="N77" s="178" t="s">
        <v>39</v>
      </c>
      <c r="O77" s="178"/>
      <c r="P77" s="215" t="s">
        <v>39</v>
      </c>
      <c r="Q77" s="179" t="s">
        <v>39</v>
      </c>
      <c r="R77" s="179"/>
      <c r="S77" s="178" t="s">
        <v>39</v>
      </c>
      <c r="T77" s="178" t="s">
        <v>39</v>
      </c>
      <c r="U77" s="178"/>
      <c r="V77" s="178"/>
      <c r="W77" s="178" t="s">
        <v>39</v>
      </c>
      <c r="X77" s="179"/>
      <c r="Y77" s="179"/>
      <c r="Z77" s="178" t="s">
        <v>39</v>
      </c>
      <c r="AA77" s="178"/>
      <c r="AB77" s="178"/>
      <c r="AC77" s="178" t="s">
        <v>39</v>
      </c>
      <c r="AD77" s="178"/>
      <c r="AE77" s="179"/>
      <c r="AF77" s="179" t="s">
        <v>39</v>
      </c>
      <c r="AG77" s="178"/>
      <c r="AH77" s="178"/>
      <c r="AI77" s="178" t="s">
        <v>39</v>
      </c>
      <c r="AJ77" s="178"/>
      <c r="AK77" s="66">
        <v>132</v>
      </c>
      <c r="AL77" s="29">
        <f aca="true" t="shared" si="7" ref="AL77:AL94">COUNTIF(D77:AK77,"T")*6+COUNTIF(D77:AK77,"P")*12+COUNTIF(D77:AK77,"M")*6+COUNTIF(D77:AK77,"I")*6+COUNTIF(D77:AK77,"N")*12+COUNTIF(D77:AK77,"TI")*11+COUNTIF(D77:AK77,"MT")*12+COUNTIF(D77:AK77,"MN")*18+COUNTIF(D77:AK77,"PI")*17+COUNTIF(D77:AK77,"TN")*18+COUNTIF(D77:AK77,"NB")*6+COUNTIF(D77:AK77,"AF")*6</f>
        <v>162</v>
      </c>
      <c r="AM77" s="112">
        <f>SUM(AL77-132)</f>
        <v>30</v>
      </c>
    </row>
    <row r="78" spans="1:39" s="18" customFormat="1" ht="15.75" customHeight="1">
      <c r="A78" s="159">
        <v>129224</v>
      </c>
      <c r="B78" s="162" t="s">
        <v>132</v>
      </c>
      <c r="C78" s="141" t="s">
        <v>109</v>
      </c>
      <c r="D78" s="146" t="s">
        <v>51</v>
      </c>
      <c r="E78" s="139" t="s">
        <v>31</v>
      </c>
      <c r="F78" s="178"/>
      <c r="G78" s="178"/>
      <c r="H78" s="178" t="s">
        <v>39</v>
      </c>
      <c r="I78" s="215" t="s">
        <v>39</v>
      </c>
      <c r="J78" s="179"/>
      <c r="K78" s="179" t="s">
        <v>39</v>
      </c>
      <c r="L78" s="178" t="s">
        <v>39</v>
      </c>
      <c r="M78" s="178"/>
      <c r="N78" s="178" t="s">
        <v>39</v>
      </c>
      <c r="O78" s="178"/>
      <c r="P78" s="178"/>
      <c r="Q78" s="179" t="s">
        <v>39</v>
      </c>
      <c r="R78" s="179"/>
      <c r="S78" s="178"/>
      <c r="T78" s="178" t="s">
        <v>39</v>
      </c>
      <c r="U78" s="178"/>
      <c r="V78" s="178"/>
      <c r="W78" s="178" t="s">
        <v>39</v>
      </c>
      <c r="X78" s="179"/>
      <c r="Y78" s="179"/>
      <c r="Z78" s="178" t="s">
        <v>39</v>
      </c>
      <c r="AA78" s="178"/>
      <c r="AB78" s="178"/>
      <c r="AC78" s="178" t="s">
        <v>39</v>
      </c>
      <c r="AD78" s="178"/>
      <c r="AE78" s="179"/>
      <c r="AF78" s="179" t="s">
        <v>39</v>
      </c>
      <c r="AG78" s="178"/>
      <c r="AH78" s="178"/>
      <c r="AI78" s="178" t="s">
        <v>39</v>
      </c>
      <c r="AJ78" s="178"/>
      <c r="AK78" s="66">
        <v>132</v>
      </c>
      <c r="AL78" s="29">
        <f t="shared" si="7"/>
        <v>144</v>
      </c>
      <c r="AM78" s="112">
        <f aca="true" t="shared" si="8" ref="AM78:AM94">SUM(AL78-132)</f>
        <v>12</v>
      </c>
    </row>
    <row r="79" spans="1:39" s="18" customFormat="1" ht="15.75" customHeight="1">
      <c r="A79" s="159">
        <v>129909</v>
      </c>
      <c r="B79" s="162" t="s">
        <v>133</v>
      </c>
      <c r="C79" s="141" t="s">
        <v>110</v>
      </c>
      <c r="D79" s="146" t="s">
        <v>51</v>
      </c>
      <c r="E79" s="139" t="s">
        <v>31</v>
      </c>
      <c r="F79" s="178"/>
      <c r="G79" s="178"/>
      <c r="H79" s="178" t="s">
        <v>39</v>
      </c>
      <c r="I79" s="178" t="s">
        <v>39</v>
      </c>
      <c r="J79" s="179"/>
      <c r="K79" s="179" t="s">
        <v>39</v>
      </c>
      <c r="L79" s="178"/>
      <c r="M79" s="178"/>
      <c r="N79" s="178" t="s">
        <v>39</v>
      </c>
      <c r="O79" s="195" t="s">
        <v>124</v>
      </c>
      <c r="P79" s="178"/>
      <c r="Q79" s="179" t="s">
        <v>39</v>
      </c>
      <c r="R79" s="267" t="s">
        <v>39</v>
      </c>
      <c r="S79" s="195" t="s">
        <v>124</v>
      </c>
      <c r="T79" s="178" t="s">
        <v>39</v>
      </c>
      <c r="U79" s="178"/>
      <c r="V79" s="195" t="s">
        <v>124</v>
      </c>
      <c r="W79" s="178" t="s">
        <v>39</v>
      </c>
      <c r="X79" s="267" t="s">
        <v>124</v>
      </c>
      <c r="Y79" s="179"/>
      <c r="Z79" s="178" t="s">
        <v>39</v>
      </c>
      <c r="AA79" s="178"/>
      <c r="AB79" s="178"/>
      <c r="AC79" s="178" t="s">
        <v>39</v>
      </c>
      <c r="AD79" s="195" t="s">
        <v>124</v>
      </c>
      <c r="AE79" s="267" t="s">
        <v>124</v>
      </c>
      <c r="AF79" s="179" t="s">
        <v>39</v>
      </c>
      <c r="AG79" s="178"/>
      <c r="AH79" s="195" t="s">
        <v>124</v>
      </c>
      <c r="AI79" s="178" t="s">
        <v>39</v>
      </c>
      <c r="AJ79" s="178"/>
      <c r="AK79" s="66">
        <v>132</v>
      </c>
      <c r="AL79" s="29">
        <f t="shared" si="7"/>
        <v>186</v>
      </c>
      <c r="AM79" s="112">
        <f t="shared" si="8"/>
        <v>54</v>
      </c>
    </row>
    <row r="80" spans="1:41" s="18" customFormat="1" ht="15.75" customHeight="1">
      <c r="A80" s="160">
        <v>151696</v>
      </c>
      <c r="B80" s="162" t="s">
        <v>134</v>
      </c>
      <c r="C80" s="142" t="s">
        <v>43</v>
      </c>
      <c r="D80" s="146" t="s">
        <v>51</v>
      </c>
      <c r="E80" s="139" t="s">
        <v>31</v>
      </c>
      <c r="F80" s="178"/>
      <c r="G80" s="178" t="s">
        <v>39</v>
      </c>
      <c r="H80" s="178" t="s">
        <v>39</v>
      </c>
      <c r="I80" s="178"/>
      <c r="J80" s="267" t="s">
        <v>39</v>
      </c>
      <c r="K80" s="179" t="s">
        <v>39</v>
      </c>
      <c r="L80" s="178"/>
      <c r="M80" s="178"/>
      <c r="N80" s="178" t="s">
        <v>39</v>
      </c>
      <c r="O80" s="195"/>
      <c r="P80" s="178"/>
      <c r="Q80" s="179" t="s">
        <v>39</v>
      </c>
      <c r="R80" s="179"/>
      <c r="S80" s="195"/>
      <c r="T80" s="178" t="s">
        <v>39</v>
      </c>
      <c r="U80" s="195"/>
      <c r="V80" s="195"/>
      <c r="W80" s="178" t="s">
        <v>39</v>
      </c>
      <c r="X80" s="179"/>
      <c r="Y80" s="179"/>
      <c r="Z80" s="178" t="s">
        <v>39</v>
      </c>
      <c r="AA80" s="178"/>
      <c r="AB80" s="178"/>
      <c r="AC80" s="178" t="s">
        <v>39</v>
      </c>
      <c r="AD80" s="195"/>
      <c r="AE80" s="179"/>
      <c r="AF80" s="179" t="s">
        <v>39</v>
      </c>
      <c r="AG80" s="178"/>
      <c r="AH80" s="195"/>
      <c r="AI80" s="178" t="s">
        <v>39</v>
      </c>
      <c r="AJ80" s="178"/>
      <c r="AK80" s="66">
        <v>132</v>
      </c>
      <c r="AL80" s="29">
        <f t="shared" si="7"/>
        <v>144</v>
      </c>
      <c r="AM80" s="112">
        <f t="shared" si="8"/>
        <v>12</v>
      </c>
      <c r="AN80" s="124"/>
      <c r="AO80" s="124"/>
    </row>
    <row r="81" spans="1:41" s="18" customFormat="1" ht="15.75" customHeight="1">
      <c r="A81" s="159">
        <v>117196</v>
      </c>
      <c r="B81" s="162" t="s">
        <v>135</v>
      </c>
      <c r="C81" s="143" t="s">
        <v>187</v>
      </c>
      <c r="D81" s="146" t="s">
        <v>51</v>
      </c>
      <c r="E81" s="139" t="s">
        <v>31</v>
      </c>
      <c r="F81" s="268"/>
      <c r="G81" s="269"/>
      <c r="H81" s="178" t="s">
        <v>127</v>
      </c>
      <c r="I81" s="178"/>
      <c r="J81" s="179"/>
      <c r="K81" s="179" t="s">
        <v>127</v>
      </c>
      <c r="L81" s="178"/>
      <c r="M81" s="178"/>
      <c r="N81" s="178" t="s">
        <v>127</v>
      </c>
      <c r="O81" s="178"/>
      <c r="P81" s="178"/>
      <c r="Q81" s="179" t="s">
        <v>127</v>
      </c>
      <c r="R81" s="179"/>
      <c r="S81" s="178"/>
      <c r="T81" s="178" t="s">
        <v>127</v>
      </c>
      <c r="U81" s="195"/>
      <c r="V81" s="178"/>
      <c r="W81" s="178" t="s">
        <v>39</v>
      </c>
      <c r="X81" s="179"/>
      <c r="Y81" s="179"/>
      <c r="Z81" s="178" t="s">
        <v>39</v>
      </c>
      <c r="AA81" s="178"/>
      <c r="AB81" s="178"/>
      <c r="AC81" s="178" t="s">
        <v>39</v>
      </c>
      <c r="AD81" s="178"/>
      <c r="AE81" s="179"/>
      <c r="AF81" s="179" t="s">
        <v>39</v>
      </c>
      <c r="AG81" s="178"/>
      <c r="AH81" s="178"/>
      <c r="AI81" s="178" t="s">
        <v>39</v>
      </c>
      <c r="AJ81" s="178"/>
      <c r="AK81" s="66">
        <v>132</v>
      </c>
      <c r="AL81" s="29">
        <f t="shared" si="7"/>
        <v>60</v>
      </c>
      <c r="AM81" s="112">
        <f t="shared" si="8"/>
        <v>-72</v>
      </c>
      <c r="AN81" s="124"/>
      <c r="AO81" s="124"/>
    </row>
    <row r="82" spans="1:41" s="18" customFormat="1" ht="17.25" customHeight="1">
      <c r="A82" s="159">
        <v>425478</v>
      </c>
      <c r="B82" s="162" t="s">
        <v>78</v>
      </c>
      <c r="C82" s="144" t="s">
        <v>88</v>
      </c>
      <c r="D82" s="146" t="s">
        <v>51</v>
      </c>
      <c r="E82" s="139" t="s">
        <v>31</v>
      </c>
      <c r="F82" s="178"/>
      <c r="G82" s="178"/>
      <c r="H82" s="178" t="s">
        <v>39</v>
      </c>
      <c r="I82" s="178"/>
      <c r="J82" s="179"/>
      <c r="K82" s="179" t="s">
        <v>39</v>
      </c>
      <c r="L82" s="178"/>
      <c r="M82" s="178"/>
      <c r="N82" s="178" t="s">
        <v>39</v>
      </c>
      <c r="O82" s="178"/>
      <c r="P82" s="178"/>
      <c r="Q82" s="179" t="s">
        <v>39</v>
      </c>
      <c r="R82" s="267" t="s">
        <v>124</v>
      </c>
      <c r="S82" s="178"/>
      <c r="T82" s="178" t="s">
        <v>39</v>
      </c>
      <c r="U82" s="178"/>
      <c r="V82" s="178"/>
      <c r="W82" s="178" t="s">
        <v>39</v>
      </c>
      <c r="X82" s="179" t="s">
        <v>39</v>
      </c>
      <c r="Y82" s="179"/>
      <c r="Z82" s="178" t="s">
        <v>39</v>
      </c>
      <c r="AA82" s="178"/>
      <c r="AB82" s="178"/>
      <c r="AC82" s="178" t="s">
        <v>39</v>
      </c>
      <c r="AD82" s="178"/>
      <c r="AE82" s="179"/>
      <c r="AF82" s="179" t="s">
        <v>39</v>
      </c>
      <c r="AG82" s="178" t="s">
        <v>39</v>
      </c>
      <c r="AH82" s="178"/>
      <c r="AI82" s="178" t="s">
        <v>39</v>
      </c>
      <c r="AJ82" s="178"/>
      <c r="AK82" s="66">
        <v>132</v>
      </c>
      <c r="AL82" s="29">
        <f t="shared" si="7"/>
        <v>150</v>
      </c>
      <c r="AM82" s="112">
        <f t="shared" si="8"/>
        <v>18</v>
      </c>
      <c r="AN82" s="185"/>
      <c r="AO82" s="185"/>
    </row>
    <row r="83" spans="1:41" s="18" customFormat="1" ht="17.25" customHeight="1">
      <c r="A83" s="156">
        <v>113212</v>
      </c>
      <c r="B83" s="121" t="s">
        <v>161</v>
      </c>
      <c r="C83" s="147" t="s">
        <v>188</v>
      </c>
      <c r="D83" s="148" t="s">
        <v>56</v>
      </c>
      <c r="E83" s="140" t="s">
        <v>31</v>
      </c>
      <c r="F83" s="178" t="s">
        <v>39</v>
      </c>
      <c r="G83" s="178"/>
      <c r="H83" s="215" t="s">
        <v>39</v>
      </c>
      <c r="I83" s="178" t="s">
        <v>39</v>
      </c>
      <c r="J83" s="179"/>
      <c r="K83" s="267" t="s">
        <v>124</v>
      </c>
      <c r="L83" s="178" t="s">
        <v>39</v>
      </c>
      <c r="M83" s="178"/>
      <c r="N83" s="178"/>
      <c r="O83" s="178" t="s">
        <v>39</v>
      </c>
      <c r="P83" s="178"/>
      <c r="Q83" s="267" t="s">
        <v>124</v>
      </c>
      <c r="R83" s="179" t="s">
        <v>39</v>
      </c>
      <c r="S83" s="178"/>
      <c r="T83" s="178"/>
      <c r="U83" s="178" t="s">
        <v>39</v>
      </c>
      <c r="V83" s="178"/>
      <c r="W83" s="178"/>
      <c r="X83" s="179" t="s">
        <v>39</v>
      </c>
      <c r="Y83" s="179"/>
      <c r="Z83" s="178"/>
      <c r="AA83" s="178" t="s">
        <v>39</v>
      </c>
      <c r="AB83" s="178"/>
      <c r="AC83" s="178"/>
      <c r="AD83" s="178" t="s">
        <v>39</v>
      </c>
      <c r="AE83" s="179"/>
      <c r="AF83" s="179"/>
      <c r="AG83" s="178" t="s">
        <v>39</v>
      </c>
      <c r="AH83" s="178"/>
      <c r="AI83" s="178"/>
      <c r="AJ83" s="178" t="s">
        <v>39</v>
      </c>
      <c r="AK83" s="66">
        <v>132</v>
      </c>
      <c r="AL83" s="29">
        <f t="shared" si="7"/>
        <v>156</v>
      </c>
      <c r="AM83" s="112">
        <f t="shared" si="8"/>
        <v>24</v>
      </c>
      <c r="AN83" s="124"/>
      <c r="AO83" s="124"/>
    </row>
    <row r="84" spans="1:41" s="18" customFormat="1" ht="17.25" customHeight="1">
      <c r="A84" s="233"/>
      <c r="B84" s="233" t="s">
        <v>159</v>
      </c>
      <c r="C84" s="240"/>
      <c r="D84" s="148" t="s">
        <v>56</v>
      </c>
      <c r="E84" s="140" t="s">
        <v>31</v>
      </c>
      <c r="F84" s="266" t="s">
        <v>163</v>
      </c>
      <c r="G84" s="178"/>
      <c r="H84" s="178"/>
      <c r="I84" s="266" t="s">
        <v>163</v>
      </c>
      <c r="J84" s="179"/>
      <c r="K84" s="179"/>
      <c r="L84" s="266" t="s">
        <v>163</v>
      </c>
      <c r="M84" s="178"/>
      <c r="N84" s="178"/>
      <c r="O84" s="266" t="s">
        <v>163</v>
      </c>
      <c r="P84" s="178"/>
      <c r="Q84" s="179"/>
      <c r="R84" s="266" t="s">
        <v>163</v>
      </c>
      <c r="S84" s="178"/>
      <c r="T84" s="178"/>
      <c r="U84" s="266" t="s">
        <v>163</v>
      </c>
      <c r="V84" s="178"/>
      <c r="W84" s="178"/>
      <c r="X84" s="179" t="s">
        <v>163</v>
      </c>
      <c r="Y84" s="179"/>
      <c r="Z84" s="178"/>
      <c r="AA84" s="266" t="s">
        <v>163</v>
      </c>
      <c r="AB84" s="178"/>
      <c r="AC84" s="178"/>
      <c r="AD84" s="266" t="s">
        <v>163</v>
      </c>
      <c r="AE84" s="179"/>
      <c r="AF84" s="179"/>
      <c r="AG84" s="266" t="s">
        <v>163</v>
      </c>
      <c r="AH84" s="178"/>
      <c r="AI84" s="178"/>
      <c r="AJ84" s="266" t="s">
        <v>163</v>
      </c>
      <c r="AK84" s="66">
        <v>132</v>
      </c>
      <c r="AL84" s="29">
        <f t="shared" si="7"/>
        <v>0</v>
      </c>
      <c r="AM84" s="112">
        <f t="shared" si="8"/>
        <v>-132</v>
      </c>
      <c r="AN84" s="124"/>
      <c r="AO84" s="124"/>
    </row>
    <row r="85" spans="1:41" s="18" customFormat="1" ht="17.25" customHeight="1">
      <c r="A85" s="156">
        <v>423840</v>
      </c>
      <c r="B85" s="158" t="s">
        <v>160</v>
      </c>
      <c r="C85" s="147" t="s">
        <v>185</v>
      </c>
      <c r="D85" s="148" t="s">
        <v>56</v>
      </c>
      <c r="E85" s="140" t="s">
        <v>31</v>
      </c>
      <c r="F85" s="178" t="s">
        <v>39</v>
      </c>
      <c r="G85" s="178"/>
      <c r="H85" s="178"/>
      <c r="I85" s="178" t="s">
        <v>39</v>
      </c>
      <c r="J85" s="179"/>
      <c r="K85" s="179"/>
      <c r="L85" s="178" t="s">
        <v>39</v>
      </c>
      <c r="M85" s="178"/>
      <c r="N85" s="178"/>
      <c r="O85" s="178" t="s">
        <v>39</v>
      </c>
      <c r="P85" s="178"/>
      <c r="Q85" s="267" t="s">
        <v>124</v>
      </c>
      <c r="R85" s="179" t="s">
        <v>39</v>
      </c>
      <c r="S85" s="178"/>
      <c r="T85" s="178"/>
      <c r="U85" s="178" t="s">
        <v>39</v>
      </c>
      <c r="V85" s="178"/>
      <c r="W85" s="178"/>
      <c r="X85" s="179" t="s">
        <v>39</v>
      </c>
      <c r="Y85" s="267" t="s">
        <v>124</v>
      </c>
      <c r="Z85" s="178"/>
      <c r="AA85" s="178" t="s">
        <v>39</v>
      </c>
      <c r="AB85" s="178"/>
      <c r="AC85" s="178"/>
      <c r="AD85" s="178" t="s">
        <v>39</v>
      </c>
      <c r="AE85" s="179"/>
      <c r="AF85" s="179"/>
      <c r="AG85" s="178" t="s">
        <v>39</v>
      </c>
      <c r="AH85" s="178"/>
      <c r="AI85" s="178"/>
      <c r="AJ85" s="178" t="s">
        <v>39</v>
      </c>
      <c r="AK85" s="66">
        <v>132</v>
      </c>
      <c r="AL85" s="29">
        <f t="shared" si="7"/>
        <v>144</v>
      </c>
      <c r="AM85" s="112">
        <f t="shared" si="8"/>
        <v>12</v>
      </c>
      <c r="AN85" s="360"/>
      <c r="AO85" s="360"/>
    </row>
    <row r="86" spans="1:41" s="18" customFormat="1" ht="17.25" customHeight="1">
      <c r="A86" s="156">
        <v>127671</v>
      </c>
      <c r="B86" s="158" t="s">
        <v>48</v>
      </c>
      <c r="C86" s="149" t="s">
        <v>186</v>
      </c>
      <c r="D86" s="148" t="s">
        <v>56</v>
      </c>
      <c r="E86" s="140" t="s">
        <v>31</v>
      </c>
      <c r="F86" s="178" t="s">
        <v>39</v>
      </c>
      <c r="G86" s="178"/>
      <c r="H86" s="178"/>
      <c r="I86" s="178" t="s">
        <v>39</v>
      </c>
      <c r="J86" s="179"/>
      <c r="K86" s="179"/>
      <c r="L86" s="178" t="s">
        <v>39</v>
      </c>
      <c r="M86" s="178"/>
      <c r="N86" s="178"/>
      <c r="O86" s="178" t="s">
        <v>39</v>
      </c>
      <c r="P86" s="195" t="s">
        <v>124</v>
      </c>
      <c r="Q86" s="179"/>
      <c r="R86" s="179" t="s">
        <v>39</v>
      </c>
      <c r="S86" s="178"/>
      <c r="T86" s="215" t="s">
        <v>39</v>
      </c>
      <c r="U86" s="178" t="s">
        <v>39</v>
      </c>
      <c r="V86" s="178"/>
      <c r="W86" s="178"/>
      <c r="X86" s="179" t="s">
        <v>39</v>
      </c>
      <c r="Y86" s="179"/>
      <c r="Z86" s="178"/>
      <c r="AA86" s="178" t="s">
        <v>39</v>
      </c>
      <c r="AB86" s="178"/>
      <c r="AC86" s="178"/>
      <c r="AD86" s="178" t="s">
        <v>39</v>
      </c>
      <c r="AE86" s="179"/>
      <c r="AF86" s="179"/>
      <c r="AG86" s="178" t="s">
        <v>39</v>
      </c>
      <c r="AH86" s="178"/>
      <c r="AI86" s="178"/>
      <c r="AJ86" s="178" t="s">
        <v>39</v>
      </c>
      <c r="AK86" s="66">
        <v>132</v>
      </c>
      <c r="AL86" s="29">
        <f t="shared" si="7"/>
        <v>150</v>
      </c>
      <c r="AM86" s="112">
        <f t="shared" si="8"/>
        <v>18</v>
      </c>
      <c r="AN86" s="265"/>
      <c r="AO86" s="124"/>
    </row>
    <row r="87" spans="1:41" s="18" customFormat="1" ht="17.25" customHeight="1">
      <c r="A87" s="123">
        <v>139149</v>
      </c>
      <c r="B87" s="121" t="s">
        <v>57</v>
      </c>
      <c r="C87" s="150" t="s">
        <v>189</v>
      </c>
      <c r="D87" s="148" t="s">
        <v>56</v>
      </c>
      <c r="E87" s="140" t="s">
        <v>31</v>
      </c>
      <c r="F87" s="178" t="s">
        <v>39</v>
      </c>
      <c r="G87" s="178"/>
      <c r="H87" s="178"/>
      <c r="I87" s="178" t="s">
        <v>39</v>
      </c>
      <c r="J87" s="267" t="s">
        <v>124</v>
      </c>
      <c r="K87" s="267" t="s">
        <v>39</v>
      </c>
      <c r="L87" s="178" t="s">
        <v>39</v>
      </c>
      <c r="M87" s="178"/>
      <c r="N87" s="178"/>
      <c r="O87" s="178" t="s">
        <v>39</v>
      </c>
      <c r="P87" s="178"/>
      <c r="Q87" s="267" t="s">
        <v>39</v>
      </c>
      <c r="R87" s="179" t="s">
        <v>39</v>
      </c>
      <c r="S87" s="178"/>
      <c r="T87" s="215" t="s">
        <v>124</v>
      </c>
      <c r="U87" s="178" t="s">
        <v>39</v>
      </c>
      <c r="V87" s="178"/>
      <c r="W87" s="178"/>
      <c r="X87" s="179" t="s">
        <v>39</v>
      </c>
      <c r="Y87" s="179"/>
      <c r="Z87" s="178"/>
      <c r="AA87" s="178" t="s">
        <v>39</v>
      </c>
      <c r="AB87" s="178"/>
      <c r="AC87" s="215" t="s">
        <v>124</v>
      </c>
      <c r="AD87" s="178" t="s">
        <v>39</v>
      </c>
      <c r="AE87" s="267" t="s">
        <v>124</v>
      </c>
      <c r="AF87" s="267" t="s">
        <v>124</v>
      </c>
      <c r="AG87" s="178" t="s">
        <v>39</v>
      </c>
      <c r="AH87" s="178"/>
      <c r="AI87" s="178"/>
      <c r="AJ87" s="178" t="s">
        <v>39</v>
      </c>
      <c r="AK87" s="66">
        <v>132</v>
      </c>
      <c r="AL87" s="29">
        <f t="shared" si="7"/>
        <v>186</v>
      </c>
      <c r="AM87" s="112">
        <f t="shared" si="8"/>
        <v>54</v>
      </c>
      <c r="AN87" s="124"/>
      <c r="AO87" s="124"/>
    </row>
    <row r="88" spans="1:41" s="18" customFormat="1" ht="17.25" customHeight="1">
      <c r="A88" s="156">
        <v>130800</v>
      </c>
      <c r="B88" s="158" t="s">
        <v>89</v>
      </c>
      <c r="C88" s="241" t="s">
        <v>162</v>
      </c>
      <c r="D88" s="148" t="s">
        <v>56</v>
      </c>
      <c r="E88" s="140" t="s">
        <v>31</v>
      </c>
      <c r="F88" s="371" t="s">
        <v>184</v>
      </c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3"/>
      <c r="U88" s="178" t="s">
        <v>39</v>
      </c>
      <c r="V88" s="178"/>
      <c r="W88" s="178"/>
      <c r="X88" s="179" t="s">
        <v>39</v>
      </c>
      <c r="Y88" s="179"/>
      <c r="Z88" s="178"/>
      <c r="AA88" s="178" t="s">
        <v>39</v>
      </c>
      <c r="AB88" s="178"/>
      <c r="AC88" s="178"/>
      <c r="AD88" s="178" t="s">
        <v>39</v>
      </c>
      <c r="AE88" s="179"/>
      <c r="AF88" s="179"/>
      <c r="AG88" s="178" t="s">
        <v>39</v>
      </c>
      <c r="AH88" s="178"/>
      <c r="AI88" s="178"/>
      <c r="AJ88" s="178" t="s">
        <v>39</v>
      </c>
      <c r="AK88" s="66">
        <v>132</v>
      </c>
      <c r="AL88" s="29">
        <f t="shared" si="7"/>
        <v>72</v>
      </c>
      <c r="AM88" s="112">
        <f>SUM(AL88-72)</f>
        <v>0</v>
      </c>
      <c r="AN88" s="360"/>
      <c r="AO88" s="360"/>
    </row>
    <row r="89" spans="1:41" s="18" customFormat="1" ht="17.25" customHeight="1">
      <c r="A89" s="159">
        <v>111198</v>
      </c>
      <c r="B89" s="162" t="s">
        <v>136</v>
      </c>
      <c r="C89" s="143" t="s">
        <v>49</v>
      </c>
      <c r="D89" s="146" t="s">
        <v>30</v>
      </c>
      <c r="E89" s="139" t="s">
        <v>31</v>
      </c>
      <c r="F89" s="371" t="s">
        <v>164</v>
      </c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3"/>
      <c r="V89" s="178" t="s">
        <v>39</v>
      </c>
      <c r="W89" s="215" t="s">
        <v>124</v>
      </c>
      <c r="X89" s="179"/>
      <c r="Y89" s="179" t="s">
        <v>39</v>
      </c>
      <c r="Z89" s="178"/>
      <c r="AA89" s="193" t="s">
        <v>39</v>
      </c>
      <c r="AB89" s="178" t="s">
        <v>39</v>
      </c>
      <c r="AC89" s="178"/>
      <c r="AD89" s="178" t="s">
        <v>39</v>
      </c>
      <c r="AE89" s="179" t="s">
        <v>39</v>
      </c>
      <c r="AF89" s="267" t="s">
        <v>124</v>
      </c>
      <c r="AG89" s="178"/>
      <c r="AH89" s="178" t="s">
        <v>39</v>
      </c>
      <c r="AI89" s="215" t="s">
        <v>124</v>
      </c>
      <c r="AJ89" s="215" t="s">
        <v>124</v>
      </c>
      <c r="AK89" s="66">
        <v>132</v>
      </c>
      <c r="AL89" s="81">
        <f t="shared" si="7"/>
        <v>108</v>
      </c>
      <c r="AM89" s="112">
        <f>SUM(AL89-66)</f>
        <v>42</v>
      </c>
      <c r="AN89" s="124"/>
      <c r="AO89" s="124"/>
    </row>
    <row r="90" spans="1:41" s="18" customFormat="1" ht="17.25" customHeight="1">
      <c r="A90" s="159">
        <v>425419</v>
      </c>
      <c r="B90" s="163" t="s">
        <v>74</v>
      </c>
      <c r="C90" s="144" t="s">
        <v>91</v>
      </c>
      <c r="D90" s="146" t="s">
        <v>30</v>
      </c>
      <c r="E90" s="139" t="s">
        <v>31</v>
      </c>
      <c r="F90" s="266" t="s">
        <v>39</v>
      </c>
      <c r="G90" s="178" t="s">
        <v>39</v>
      </c>
      <c r="H90" s="178"/>
      <c r="I90" s="178"/>
      <c r="J90" s="179" t="s">
        <v>39</v>
      </c>
      <c r="K90" s="179"/>
      <c r="L90" s="178"/>
      <c r="M90" s="178" t="s">
        <v>39</v>
      </c>
      <c r="N90" s="178"/>
      <c r="O90" s="178"/>
      <c r="P90" s="178" t="s">
        <v>39</v>
      </c>
      <c r="Q90" s="179"/>
      <c r="R90" s="179"/>
      <c r="S90" s="178" t="s">
        <v>39</v>
      </c>
      <c r="T90" s="178"/>
      <c r="U90" s="178" t="s">
        <v>39</v>
      </c>
      <c r="V90" s="178" t="s">
        <v>39</v>
      </c>
      <c r="W90" s="178"/>
      <c r="X90" s="179"/>
      <c r="Y90" s="179" t="s">
        <v>39</v>
      </c>
      <c r="Z90" s="178"/>
      <c r="AA90" s="178"/>
      <c r="AB90" s="178" t="s">
        <v>39</v>
      </c>
      <c r="AC90" s="178"/>
      <c r="AD90" s="178"/>
      <c r="AE90" s="179" t="s">
        <v>39</v>
      </c>
      <c r="AF90" s="179"/>
      <c r="AG90" s="178"/>
      <c r="AH90" s="178" t="s">
        <v>39</v>
      </c>
      <c r="AI90" s="178"/>
      <c r="AJ90" s="178"/>
      <c r="AK90" s="66">
        <v>132</v>
      </c>
      <c r="AL90" s="29">
        <f t="shared" si="7"/>
        <v>144</v>
      </c>
      <c r="AM90" s="112">
        <f t="shared" si="8"/>
        <v>12</v>
      </c>
      <c r="AN90" s="124"/>
      <c r="AO90" s="124"/>
    </row>
    <row r="91" spans="1:41" s="18" customFormat="1" ht="17.25" customHeight="1">
      <c r="A91" s="159">
        <v>142883</v>
      </c>
      <c r="B91" s="162" t="s">
        <v>137</v>
      </c>
      <c r="C91" s="141" t="s">
        <v>47</v>
      </c>
      <c r="D91" s="146" t="s">
        <v>30</v>
      </c>
      <c r="E91" s="139" t="s">
        <v>31</v>
      </c>
      <c r="F91" s="178"/>
      <c r="G91" s="178" t="s">
        <v>39</v>
      </c>
      <c r="H91" s="215"/>
      <c r="I91" s="178"/>
      <c r="J91" s="179" t="s">
        <v>39</v>
      </c>
      <c r="K91" s="179"/>
      <c r="L91" s="215"/>
      <c r="M91" s="178" t="s">
        <v>39</v>
      </c>
      <c r="N91" s="178"/>
      <c r="O91" s="215" t="s">
        <v>39</v>
      </c>
      <c r="P91" s="178" t="s">
        <v>39</v>
      </c>
      <c r="Q91" s="179"/>
      <c r="R91" s="179"/>
      <c r="S91" s="178" t="s">
        <v>39</v>
      </c>
      <c r="T91" s="178"/>
      <c r="U91" s="178"/>
      <c r="V91" s="178" t="s">
        <v>39</v>
      </c>
      <c r="W91" s="178"/>
      <c r="X91" s="179"/>
      <c r="Y91" s="179" t="s">
        <v>39</v>
      </c>
      <c r="Z91" s="178"/>
      <c r="AA91" s="178"/>
      <c r="AB91" s="178" t="s">
        <v>39</v>
      </c>
      <c r="AC91" s="178"/>
      <c r="AD91" s="178"/>
      <c r="AE91" s="179" t="s">
        <v>39</v>
      </c>
      <c r="AF91" s="179"/>
      <c r="AG91" s="178"/>
      <c r="AH91" s="178" t="s">
        <v>39</v>
      </c>
      <c r="AI91" s="178"/>
      <c r="AJ91" s="178" t="s">
        <v>39</v>
      </c>
      <c r="AK91" s="66">
        <v>132</v>
      </c>
      <c r="AL91" s="29">
        <f t="shared" si="7"/>
        <v>144</v>
      </c>
      <c r="AM91" s="112">
        <f t="shared" si="8"/>
        <v>12</v>
      </c>
      <c r="AN91" s="124"/>
      <c r="AO91" s="124"/>
    </row>
    <row r="92" spans="1:41" s="18" customFormat="1" ht="17.25" customHeight="1">
      <c r="A92" s="160">
        <v>137510</v>
      </c>
      <c r="B92" s="164" t="s">
        <v>58</v>
      </c>
      <c r="C92" s="143" t="s">
        <v>54</v>
      </c>
      <c r="D92" s="146" t="s">
        <v>30</v>
      </c>
      <c r="E92" s="139" t="s">
        <v>31</v>
      </c>
      <c r="F92" s="178"/>
      <c r="G92" s="178" t="s">
        <v>39</v>
      </c>
      <c r="H92" s="215"/>
      <c r="I92" s="178"/>
      <c r="J92" s="179" t="s">
        <v>39</v>
      </c>
      <c r="K92" s="179"/>
      <c r="L92" s="215" t="s">
        <v>39</v>
      </c>
      <c r="M92" s="178" t="s">
        <v>39</v>
      </c>
      <c r="N92" s="178"/>
      <c r="O92" s="266" t="s">
        <v>39</v>
      </c>
      <c r="P92" s="178" t="s">
        <v>39</v>
      </c>
      <c r="Q92" s="179"/>
      <c r="R92" s="179"/>
      <c r="S92" s="178" t="s">
        <v>39</v>
      </c>
      <c r="T92" s="178"/>
      <c r="U92" s="178"/>
      <c r="V92" s="178" t="s">
        <v>39</v>
      </c>
      <c r="W92" s="178"/>
      <c r="X92" s="179"/>
      <c r="Y92" s="179" t="s">
        <v>39</v>
      </c>
      <c r="Z92" s="178"/>
      <c r="AA92" s="178"/>
      <c r="AB92" s="178" t="s">
        <v>39</v>
      </c>
      <c r="AC92" s="178"/>
      <c r="AD92" s="178"/>
      <c r="AE92" s="179" t="s">
        <v>39</v>
      </c>
      <c r="AF92" s="179"/>
      <c r="AG92" s="178"/>
      <c r="AH92" s="178" t="s">
        <v>39</v>
      </c>
      <c r="AI92" s="178"/>
      <c r="AJ92" s="178"/>
      <c r="AK92" s="66">
        <v>132</v>
      </c>
      <c r="AL92" s="29">
        <f t="shared" si="7"/>
        <v>144</v>
      </c>
      <c r="AM92" s="112">
        <f t="shared" si="8"/>
        <v>12</v>
      </c>
      <c r="AN92" s="124"/>
      <c r="AO92" s="124"/>
    </row>
    <row r="93" spans="1:41" s="18" customFormat="1" ht="17.25" customHeight="1">
      <c r="A93" s="159">
        <v>142581</v>
      </c>
      <c r="B93" s="162" t="s">
        <v>138</v>
      </c>
      <c r="C93" s="253" t="s">
        <v>190</v>
      </c>
      <c r="D93" s="146" t="s">
        <v>30</v>
      </c>
      <c r="E93" s="139" t="s">
        <v>31</v>
      </c>
      <c r="F93" s="266" t="s">
        <v>39</v>
      </c>
      <c r="G93" s="178" t="s">
        <v>39</v>
      </c>
      <c r="H93" s="178"/>
      <c r="I93" s="178"/>
      <c r="J93" s="179" t="s">
        <v>39</v>
      </c>
      <c r="K93" s="179"/>
      <c r="L93" s="178"/>
      <c r="M93" s="178" t="s">
        <v>39</v>
      </c>
      <c r="N93" s="178"/>
      <c r="O93" s="178"/>
      <c r="P93" s="178" t="s">
        <v>39</v>
      </c>
      <c r="Q93" s="179"/>
      <c r="R93" s="179"/>
      <c r="S93" s="178" t="s">
        <v>39</v>
      </c>
      <c r="T93" s="178"/>
      <c r="U93" s="178"/>
      <c r="V93" s="178" t="s">
        <v>39</v>
      </c>
      <c r="W93" s="178"/>
      <c r="X93" s="179"/>
      <c r="Y93" s="179" t="s">
        <v>39</v>
      </c>
      <c r="Z93" s="178"/>
      <c r="AA93" s="178"/>
      <c r="AB93" s="178" t="s">
        <v>39</v>
      </c>
      <c r="AC93" s="178"/>
      <c r="AD93" s="178"/>
      <c r="AE93" s="179" t="s">
        <v>39</v>
      </c>
      <c r="AF93" s="179"/>
      <c r="AG93" s="178"/>
      <c r="AH93" s="178" t="s">
        <v>39</v>
      </c>
      <c r="AI93" s="178"/>
      <c r="AJ93" s="178"/>
      <c r="AK93" s="66">
        <v>132</v>
      </c>
      <c r="AL93" s="29">
        <f t="shared" si="7"/>
        <v>132</v>
      </c>
      <c r="AM93" s="112">
        <f t="shared" si="8"/>
        <v>0</v>
      </c>
      <c r="AN93" s="124"/>
      <c r="AO93" s="124"/>
    </row>
    <row r="94" spans="1:41" s="18" customFormat="1" ht="15.75" customHeight="1">
      <c r="A94" s="161">
        <v>151114</v>
      </c>
      <c r="B94" s="162" t="s">
        <v>114</v>
      </c>
      <c r="C94" s="270" t="s">
        <v>191</v>
      </c>
      <c r="D94" s="146" t="s">
        <v>30</v>
      </c>
      <c r="E94" s="139" t="s">
        <v>31</v>
      </c>
      <c r="F94" s="178"/>
      <c r="G94" s="178" t="s">
        <v>39</v>
      </c>
      <c r="H94" s="178"/>
      <c r="I94" s="178"/>
      <c r="J94" s="179" t="s">
        <v>39</v>
      </c>
      <c r="K94" s="179"/>
      <c r="L94" s="178"/>
      <c r="M94" s="178" t="s">
        <v>39</v>
      </c>
      <c r="N94" s="215" t="s">
        <v>39</v>
      </c>
      <c r="O94" s="178"/>
      <c r="P94" s="178" t="s">
        <v>39</v>
      </c>
      <c r="Q94" s="179"/>
      <c r="R94" s="179" t="s">
        <v>39</v>
      </c>
      <c r="S94" s="178" t="s">
        <v>39</v>
      </c>
      <c r="T94" s="178"/>
      <c r="U94" s="178"/>
      <c r="V94" s="178" t="s">
        <v>39</v>
      </c>
      <c r="W94" s="178"/>
      <c r="X94" s="179"/>
      <c r="Y94" s="179" t="s">
        <v>39</v>
      </c>
      <c r="Z94" s="178"/>
      <c r="AA94" s="178"/>
      <c r="AB94" s="178" t="s">
        <v>39</v>
      </c>
      <c r="AC94" s="178"/>
      <c r="AD94" s="178"/>
      <c r="AE94" s="179" t="s">
        <v>39</v>
      </c>
      <c r="AF94" s="179"/>
      <c r="AG94" s="178"/>
      <c r="AH94" s="178" t="s">
        <v>39</v>
      </c>
      <c r="AI94" s="178"/>
      <c r="AJ94" s="178"/>
      <c r="AK94" s="66">
        <v>132</v>
      </c>
      <c r="AL94" s="29">
        <f t="shared" si="7"/>
        <v>144</v>
      </c>
      <c r="AM94" s="112">
        <f t="shared" si="8"/>
        <v>12</v>
      </c>
      <c r="AN94" s="360"/>
      <c r="AO94" s="360"/>
    </row>
    <row r="95" spans="1:41" s="18" customFormat="1" ht="19.5" customHeight="1">
      <c r="A95" s="248"/>
      <c r="B95" s="158"/>
      <c r="C95" s="249"/>
      <c r="D95" s="250"/>
      <c r="E95" s="140"/>
      <c r="F95" s="27">
        <v>6</v>
      </c>
      <c r="G95" s="27">
        <v>6</v>
      </c>
      <c r="H95" s="27">
        <v>6</v>
      </c>
      <c r="I95" s="27">
        <v>6</v>
      </c>
      <c r="J95" s="111">
        <v>6</v>
      </c>
      <c r="K95" s="111">
        <v>6</v>
      </c>
      <c r="L95" s="27">
        <v>6</v>
      </c>
      <c r="M95" s="27">
        <v>6</v>
      </c>
      <c r="N95" s="225">
        <v>6</v>
      </c>
      <c r="O95" s="27">
        <v>6</v>
      </c>
      <c r="P95" s="27">
        <v>6</v>
      </c>
      <c r="Q95" s="111">
        <v>6</v>
      </c>
      <c r="R95" s="111">
        <v>6</v>
      </c>
      <c r="S95" s="27">
        <v>6</v>
      </c>
      <c r="T95" s="27">
        <v>6</v>
      </c>
      <c r="U95" s="27">
        <v>6</v>
      </c>
      <c r="V95" s="27">
        <v>6</v>
      </c>
      <c r="W95" s="27">
        <v>6</v>
      </c>
      <c r="X95" s="111">
        <v>6</v>
      </c>
      <c r="Y95" s="111">
        <v>6</v>
      </c>
      <c r="Z95" s="27">
        <v>6</v>
      </c>
      <c r="AA95" s="27">
        <v>6</v>
      </c>
      <c r="AB95" s="27">
        <v>6</v>
      </c>
      <c r="AC95" s="27">
        <v>6</v>
      </c>
      <c r="AD95" s="27">
        <v>6</v>
      </c>
      <c r="AE95" s="111">
        <v>6</v>
      </c>
      <c r="AF95" s="111">
        <v>6</v>
      </c>
      <c r="AG95" s="27">
        <v>6</v>
      </c>
      <c r="AH95" s="27">
        <v>6</v>
      </c>
      <c r="AI95" s="27">
        <v>6</v>
      </c>
      <c r="AJ95" s="27">
        <v>6</v>
      </c>
      <c r="AK95" s="66"/>
      <c r="AL95" s="29"/>
      <c r="AM95" s="112"/>
      <c r="AN95" s="177"/>
      <c r="AO95" s="177"/>
    </row>
    <row r="96" spans="1:41" s="18" customFormat="1" ht="19.5" customHeight="1">
      <c r="A96" s="248"/>
      <c r="B96" s="158"/>
      <c r="C96" s="249"/>
      <c r="D96" s="250"/>
      <c r="E96" s="140"/>
      <c r="F96" s="27"/>
      <c r="G96" s="27"/>
      <c r="H96" s="27"/>
      <c r="I96" s="27"/>
      <c r="J96" s="111"/>
      <c r="K96" s="111"/>
      <c r="L96" s="27"/>
      <c r="M96" s="238"/>
      <c r="N96" s="225"/>
      <c r="O96" s="27"/>
      <c r="P96" s="27"/>
      <c r="Q96" s="111"/>
      <c r="R96" s="111"/>
      <c r="S96" s="27"/>
      <c r="T96" s="27"/>
      <c r="U96" s="27"/>
      <c r="V96" s="27"/>
      <c r="W96" s="27"/>
      <c r="X96" s="111"/>
      <c r="Y96" s="111"/>
      <c r="Z96" s="27"/>
      <c r="AA96" s="27"/>
      <c r="AB96" s="27"/>
      <c r="AC96" s="27"/>
      <c r="AD96" s="27"/>
      <c r="AE96" s="111"/>
      <c r="AF96" s="111"/>
      <c r="AG96" s="27"/>
      <c r="AH96" s="27"/>
      <c r="AI96" s="27"/>
      <c r="AJ96" s="27"/>
      <c r="AK96" s="66"/>
      <c r="AL96" s="29"/>
      <c r="AM96" s="112"/>
      <c r="AN96" s="221"/>
      <c r="AO96" s="221"/>
    </row>
    <row r="97" spans="1:41" s="18" customFormat="1" ht="15.75" customHeight="1" thickBot="1">
      <c r="A97" s="109"/>
      <c r="B97" s="34"/>
      <c r="C97" s="118"/>
      <c r="D97" s="30"/>
      <c r="E97" s="33"/>
      <c r="F97" s="27"/>
      <c r="G97" s="27"/>
      <c r="H97" s="27"/>
      <c r="I97" s="27"/>
      <c r="J97" s="111"/>
      <c r="K97" s="111"/>
      <c r="L97" s="27"/>
      <c r="M97" s="27"/>
      <c r="N97" s="27"/>
      <c r="O97" s="27"/>
      <c r="P97" s="27"/>
      <c r="Q97" s="111"/>
      <c r="R97" s="111"/>
      <c r="S97" s="27"/>
      <c r="T97" s="27"/>
      <c r="U97" s="239"/>
      <c r="V97" s="27"/>
      <c r="W97" s="27"/>
      <c r="X97" s="111"/>
      <c r="Y97" s="111"/>
      <c r="Z97" s="27"/>
      <c r="AA97" s="27"/>
      <c r="AB97" s="27"/>
      <c r="AC97" s="27"/>
      <c r="AD97" s="27"/>
      <c r="AE97" s="111"/>
      <c r="AF97" s="111"/>
      <c r="AG97" s="27"/>
      <c r="AH97" s="27"/>
      <c r="AI97" s="27"/>
      <c r="AJ97" s="27"/>
      <c r="AK97" s="66"/>
      <c r="AL97" s="29"/>
      <c r="AM97" s="112"/>
      <c r="AN97" s="124"/>
      <c r="AO97" s="124"/>
    </row>
    <row r="98" spans="1:39" s="18" customFormat="1" ht="15.75" customHeight="1">
      <c r="A98" s="42" t="s">
        <v>0</v>
      </c>
      <c r="B98" s="125" t="s">
        <v>1</v>
      </c>
      <c r="C98" s="125" t="s">
        <v>17</v>
      </c>
      <c r="D98" s="43" t="s">
        <v>2</v>
      </c>
      <c r="E98" s="339" t="s">
        <v>3</v>
      </c>
      <c r="F98" s="38">
        <v>1</v>
      </c>
      <c r="G98" s="38">
        <v>2</v>
      </c>
      <c r="H98" s="38">
        <v>3</v>
      </c>
      <c r="I98" s="38">
        <v>4</v>
      </c>
      <c r="J98" s="38">
        <v>5</v>
      </c>
      <c r="K98" s="38">
        <v>6</v>
      </c>
      <c r="L98" s="38">
        <v>7</v>
      </c>
      <c r="M98" s="38">
        <v>8</v>
      </c>
      <c r="N98" s="38">
        <v>9</v>
      </c>
      <c r="O98" s="38">
        <v>10</v>
      </c>
      <c r="P98" s="38">
        <v>11</v>
      </c>
      <c r="Q98" s="38">
        <v>12</v>
      </c>
      <c r="R98" s="38">
        <v>13</v>
      </c>
      <c r="S98" s="38">
        <v>14</v>
      </c>
      <c r="T98" s="38">
        <v>15</v>
      </c>
      <c r="U98" s="38">
        <v>16</v>
      </c>
      <c r="V98" s="38">
        <v>17</v>
      </c>
      <c r="W98" s="38">
        <v>18</v>
      </c>
      <c r="X98" s="38">
        <v>19</v>
      </c>
      <c r="Y98" s="38">
        <v>20</v>
      </c>
      <c r="Z98" s="38">
        <v>21</v>
      </c>
      <c r="AA98" s="38">
        <v>22</v>
      </c>
      <c r="AB98" s="38">
        <v>23</v>
      </c>
      <c r="AC98" s="38">
        <v>24</v>
      </c>
      <c r="AD98" s="38">
        <v>25</v>
      </c>
      <c r="AE98" s="38">
        <v>26</v>
      </c>
      <c r="AF98" s="38">
        <v>27</v>
      </c>
      <c r="AG98" s="38">
        <v>28</v>
      </c>
      <c r="AH98" s="38">
        <v>29</v>
      </c>
      <c r="AI98" s="38">
        <v>30</v>
      </c>
      <c r="AJ98" s="38">
        <v>31</v>
      </c>
      <c r="AK98" s="341" t="s">
        <v>4</v>
      </c>
      <c r="AL98" s="342" t="s">
        <v>5</v>
      </c>
      <c r="AM98" s="289" t="s">
        <v>6</v>
      </c>
    </row>
    <row r="99" spans="1:39" s="18" customFormat="1" ht="15.75" customHeight="1">
      <c r="A99" s="39"/>
      <c r="B99" s="126" t="s">
        <v>18</v>
      </c>
      <c r="C99" s="126" t="s">
        <v>16</v>
      </c>
      <c r="D99" s="12" t="s">
        <v>8</v>
      </c>
      <c r="E99" s="340"/>
      <c r="F99" s="13" t="s">
        <v>12</v>
      </c>
      <c r="G99" s="13" t="s">
        <v>9</v>
      </c>
      <c r="H99" s="13" t="s">
        <v>9</v>
      </c>
      <c r="I99" s="13" t="s">
        <v>10</v>
      </c>
      <c r="J99" s="13" t="s">
        <v>10</v>
      </c>
      <c r="K99" s="13" t="s">
        <v>11</v>
      </c>
      <c r="L99" s="13" t="s">
        <v>10</v>
      </c>
      <c r="M99" s="13" t="s">
        <v>12</v>
      </c>
      <c r="N99" s="13" t="s">
        <v>9</v>
      </c>
      <c r="O99" s="13" t="s">
        <v>9</v>
      </c>
      <c r="P99" s="13" t="s">
        <v>10</v>
      </c>
      <c r="Q99" s="13" t="s">
        <v>10</v>
      </c>
      <c r="R99" s="13" t="s">
        <v>11</v>
      </c>
      <c r="S99" s="13" t="s">
        <v>10</v>
      </c>
      <c r="T99" s="13" t="s">
        <v>12</v>
      </c>
      <c r="U99" s="13" t="s">
        <v>9</v>
      </c>
      <c r="V99" s="13" t="s">
        <v>9</v>
      </c>
      <c r="W99" s="13" t="s">
        <v>10</v>
      </c>
      <c r="X99" s="13" t="s">
        <v>10</v>
      </c>
      <c r="Y99" s="13" t="s">
        <v>11</v>
      </c>
      <c r="Z99" s="13" t="s">
        <v>10</v>
      </c>
      <c r="AA99" s="13" t="s">
        <v>12</v>
      </c>
      <c r="AB99" s="13" t="s">
        <v>9</v>
      </c>
      <c r="AC99" s="13" t="s">
        <v>9</v>
      </c>
      <c r="AD99" s="13" t="s">
        <v>10</v>
      </c>
      <c r="AE99" s="13" t="s">
        <v>10</v>
      </c>
      <c r="AF99" s="13" t="s">
        <v>11</v>
      </c>
      <c r="AG99" s="13" t="s">
        <v>10</v>
      </c>
      <c r="AH99" s="13" t="s">
        <v>12</v>
      </c>
      <c r="AI99" s="13" t="s">
        <v>9</v>
      </c>
      <c r="AJ99" s="13" t="s">
        <v>9</v>
      </c>
      <c r="AK99" s="286"/>
      <c r="AL99" s="288"/>
      <c r="AM99" s="290"/>
    </row>
    <row r="100" spans="1:39" s="18" customFormat="1" ht="15.75" customHeight="1">
      <c r="A100" s="155">
        <v>425621</v>
      </c>
      <c r="B100" s="153" t="s">
        <v>112</v>
      </c>
      <c r="C100" s="254" t="s">
        <v>177</v>
      </c>
      <c r="D100" s="30" t="s">
        <v>92</v>
      </c>
      <c r="E100" s="107" t="s">
        <v>32</v>
      </c>
      <c r="F100" s="27" t="s">
        <v>124</v>
      </c>
      <c r="G100" s="27" t="s">
        <v>124</v>
      </c>
      <c r="H100" s="27" t="s">
        <v>124</v>
      </c>
      <c r="I100" s="27" t="s">
        <v>192</v>
      </c>
      <c r="J100" s="111" t="s">
        <v>124</v>
      </c>
      <c r="K100" s="111" t="s">
        <v>192</v>
      </c>
      <c r="L100" s="27" t="s">
        <v>124</v>
      </c>
      <c r="M100" s="27" t="s">
        <v>124</v>
      </c>
      <c r="N100" s="27" t="s">
        <v>124</v>
      </c>
      <c r="O100" s="27" t="s">
        <v>124</v>
      </c>
      <c r="P100" s="27" t="s">
        <v>124</v>
      </c>
      <c r="Q100" s="111" t="s">
        <v>192</v>
      </c>
      <c r="R100" s="111" t="s">
        <v>124</v>
      </c>
      <c r="S100" s="27" t="s">
        <v>124</v>
      </c>
      <c r="T100" s="27" t="s">
        <v>124</v>
      </c>
      <c r="U100" s="27" t="s">
        <v>192</v>
      </c>
      <c r="V100" s="27" t="s">
        <v>124</v>
      </c>
      <c r="W100" s="27" t="s">
        <v>124</v>
      </c>
      <c r="X100" s="111" t="s">
        <v>124</v>
      </c>
      <c r="Y100" s="111" t="s">
        <v>192</v>
      </c>
      <c r="Z100" s="27" t="s">
        <v>124</v>
      </c>
      <c r="AA100" s="27" t="s">
        <v>124</v>
      </c>
      <c r="AB100" s="27" t="s">
        <v>124</v>
      </c>
      <c r="AC100" s="27" t="s">
        <v>124</v>
      </c>
      <c r="AD100" s="27" t="s">
        <v>124</v>
      </c>
      <c r="AE100" s="111" t="s">
        <v>192</v>
      </c>
      <c r="AF100" s="111" t="s">
        <v>124</v>
      </c>
      <c r="AG100" s="27" t="s">
        <v>124</v>
      </c>
      <c r="AH100" s="27" t="s">
        <v>124</v>
      </c>
      <c r="AI100" s="27" t="s">
        <v>124</v>
      </c>
      <c r="AJ100" s="27" t="s">
        <v>124</v>
      </c>
      <c r="AK100" s="66">
        <v>132</v>
      </c>
      <c r="AL100" s="29">
        <f aca="true" t="shared" si="9" ref="AL100:AL107">COUNTIF(D100:AK100,"T")*6+COUNTIF(D100:AK100,"P")*12+COUNTIF(D100:AK100,"M")*6+COUNTIF(D100:AK100,"I")*6+COUNTIF(D100:AK100,"N")*12+COUNTIF(D100:AK100,"TI")*11+COUNTIF(D100:AK100,"MT")*12+COUNTIF(D100:AK100,"MN")*18+COUNTIF(D100:AK100,"PI")*17+COUNTIF(D100:AK100,"TN")*18+COUNTIF(D100:AK100,"NB")*6+COUNTIF(D100:AK100,"AF")*6</f>
        <v>150</v>
      </c>
      <c r="AM100" s="112">
        <f>SUM(AL100-132)</f>
        <v>18</v>
      </c>
    </row>
    <row r="101" spans="1:39" s="18" customFormat="1" ht="15.75" customHeight="1">
      <c r="A101" s="155">
        <v>425630</v>
      </c>
      <c r="B101" s="153" t="s">
        <v>108</v>
      </c>
      <c r="C101" s="254" t="s">
        <v>178</v>
      </c>
      <c r="D101" s="30" t="s">
        <v>92</v>
      </c>
      <c r="E101" s="107" t="s">
        <v>32</v>
      </c>
      <c r="F101" s="27" t="s">
        <v>124</v>
      </c>
      <c r="G101" s="27" t="s">
        <v>124</v>
      </c>
      <c r="H101" s="27" t="s">
        <v>124</v>
      </c>
      <c r="I101" s="27" t="s">
        <v>124</v>
      </c>
      <c r="J101" s="111" t="s">
        <v>124</v>
      </c>
      <c r="K101" s="111" t="s">
        <v>192</v>
      </c>
      <c r="L101" s="27" t="s">
        <v>124</v>
      </c>
      <c r="M101" s="27" t="s">
        <v>192</v>
      </c>
      <c r="N101" s="27" t="s">
        <v>124</v>
      </c>
      <c r="O101" s="27" t="s">
        <v>124</v>
      </c>
      <c r="P101" s="27" t="s">
        <v>124</v>
      </c>
      <c r="Q101" s="111" t="s">
        <v>192</v>
      </c>
      <c r="R101" s="111" t="s">
        <v>124</v>
      </c>
      <c r="S101" s="27" t="s">
        <v>192</v>
      </c>
      <c r="T101" s="27" t="s">
        <v>124</v>
      </c>
      <c r="U101" s="27" t="s">
        <v>124</v>
      </c>
      <c r="V101" s="27" t="s">
        <v>124</v>
      </c>
      <c r="W101" s="27" t="s">
        <v>124</v>
      </c>
      <c r="X101" s="111" t="s">
        <v>124</v>
      </c>
      <c r="Y101" s="111" t="s">
        <v>192</v>
      </c>
      <c r="Z101" s="27" t="s">
        <v>124</v>
      </c>
      <c r="AA101" s="27" t="s">
        <v>124</v>
      </c>
      <c r="AB101" s="27" t="s">
        <v>124</v>
      </c>
      <c r="AC101" s="27" t="s">
        <v>124</v>
      </c>
      <c r="AD101" s="27" t="s">
        <v>192</v>
      </c>
      <c r="AE101" s="111" t="s">
        <v>192</v>
      </c>
      <c r="AF101" s="111" t="s">
        <v>124</v>
      </c>
      <c r="AG101" s="27" t="s">
        <v>124</v>
      </c>
      <c r="AH101" s="27" t="s">
        <v>192</v>
      </c>
      <c r="AI101" s="27" t="s">
        <v>124</v>
      </c>
      <c r="AJ101" s="27" t="s">
        <v>192</v>
      </c>
      <c r="AK101" s="66">
        <v>132</v>
      </c>
      <c r="AL101" s="29">
        <f t="shared" si="9"/>
        <v>132</v>
      </c>
      <c r="AM101" s="112">
        <f>SUM(AL101-132)</f>
        <v>0</v>
      </c>
    </row>
    <row r="102" spans="1:39" s="18" customFormat="1" ht="15.75" customHeight="1">
      <c r="A102" s="155">
        <v>425672</v>
      </c>
      <c r="B102" s="153" t="s">
        <v>104</v>
      </c>
      <c r="C102" s="254"/>
      <c r="D102" s="30" t="s">
        <v>92</v>
      </c>
      <c r="E102" s="107" t="s">
        <v>32</v>
      </c>
      <c r="F102" s="27" t="s">
        <v>124</v>
      </c>
      <c r="G102" s="27" t="s">
        <v>124</v>
      </c>
      <c r="H102" s="27" t="s">
        <v>124</v>
      </c>
      <c r="I102" s="27" t="s">
        <v>124</v>
      </c>
      <c r="J102" s="111" t="s">
        <v>192</v>
      </c>
      <c r="K102" s="111" t="s">
        <v>124</v>
      </c>
      <c r="L102" s="27" t="s">
        <v>124</v>
      </c>
      <c r="M102" s="27" t="s">
        <v>124</v>
      </c>
      <c r="N102" s="27" t="s">
        <v>192</v>
      </c>
      <c r="O102" s="27" t="s">
        <v>124</v>
      </c>
      <c r="P102" s="27" t="s">
        <v>124</v>
      </c>
      <c r="Q102" s="111" t="s">
        <v>124</v>
      </c>
      <c r="R102" s="111" t="s">
        <v>192</v>
      </c>
      <c r="S102" s="27" t="s">
        <v>124</v>
      </c>
      <c r="T102" s="27" t="s">
        <v>124</v>
      </c>
      <c r="U102" s="27" t="s">
        <v>124</v>
      </c>
      <c r="V102" s="27" t="s">
        <v>124</v>
      </c>
      <c r="W102" s="27" t="s">
        <v>124</v>
      </c>
      <c r="X102" s="111" t="s">
        <v>192</v>
      </c>
      <c r="Y102" s="111" t="s">
        <v>124</v>
      </c>
      <c r="Z102" s="27" t="s">
        <v>124</v>
      </c>
      <c r="AA102" s="27" t="s">
        <v>124</v>
      </c>
      <c r="AB102" s="27" t="s">
        <v>124</v>
      </c>
      <c r="AC102" s="27" t="s">
        <v>192</v>
      </c>
      <c r="AD102" s="27" t="s">
        <v>124</v>
      </c>
      <c r="AE102" s="111" t="s">
        <v>124</v>
      </c>
      <c r="AF102" s="111" t="s">
        <v>192</v>
      </c>
      <c r="AG102" s="27" t="s">
        <v>124</v>
      </c>
      <c r="AH102" s="27" t="s">
        <v>124</v>
      </c>
      <c r="AI102" s="27" t="s">
        <v>124</v>
      </c>
      <c r="AJ102" s="27" t="s">
        <v>124</v>
      </c>
      <c r="AK102" s="66">
        <v>132</v>
      </c>
      <c r="AL102" s="29">
        <f t="shared" si="9"/>
        <v>150</v>
      </c>
      <c r="AM102" s="112">
        <f>SUM(AL102-132)</f>
        <v>18</v>
      </c>
    </row>
    <row r="103" spans="1:39" s="18" customFormat="1" ht="15.75" customHeight="1">
      <c r="A103" s="155">
        <v>425842</v>
      </c>
      <c r="B103" s="153" t="s">
        <v>115</v>
      </c>
      <c r="C103" s="254" t="s">
        <v>193</v>
      </c>
      <c r="D103" s="30" t="s">
        <v>92</v>
      </c>
      <c r="E103" s="107" t="s">
        <v>32</v>
      </c>
      <c r="F103" s="27" t="s">
        <v>124</v>
      </c>
      <c r="G103" s="27" t="s">
        <v>124</v>
      </c>
      <c r="H103" s="27" t="s">
        <v>124</v>
      </c>
      <c r="I103" s="27" t="s">
        <v>124</v>
      </c>
      <c r="J103" s="111" t="s">
        <v>124</v>
      </c>
      <c r="K103" s="111" t="s">
        <v>192</v>
      </c>
      <c r="L103" s="27" t="s">
        <v>124</v>
      </c>
      <c r="M103" s="27" t="s">
        <v>124</v>
      </c>
      <c r="N103" s="27" t="s">
        <v>124</v>
      </c>
      <c r="O103" s="27" t="s">
        <v>124</v>
      </c>
      <c r="P103" s="27" t="s">
        <v>192</v>
      </c>
      <c r="Q103" s="111" t="s">
        <v>192</v>
      </c>
      <c r="R103" s="111" t="s">
        <v>124</v>
      </c>
      <c r="S103" s="27" t="s">
        <v>124</v>
      </c>
      <c r="T103" s="27" t="s">
        <v>192</v>
      </c>
      <c r="U103" s="27" t="s">
        <v>124</v>
      </c>
      <c r="V103" s="27" t="s">
        <v>192</v>
      </c>
      <c r="W103" s="27" t="s">
        <v>124</v>
      </c>
      <c r="X103" s="111" t="s">
        <v>124</v>
      </c>
      <c r="Y103" s="111" t="s">
        <v>192</v>
      </c>
      <c r="Z103" s="27" t="s">
        <v>124</v>
      </c>
      <c r="AA103" s="27" t="s">
        <v>124</v>
      </c>
      <c r="AB103" s="27" t="s">
        <v>124</v>
      </c>
      <c r="AC103" s="27" t="s">
        <v>124</v>
      </c>
      <c r="AD103" s="27" t="s">
        <v>124</v>
      </c>
      <c r="AE103" s="111" t="s">
        <v>192</v>
      </c>
      <c r="AF103" s="111" t="s">
        <v>124</v>
      </c>
      <c r="AG103" s="27" t="s">
        <v>124</v>
      </c>
      <c r="AH103" s="27" t="s">
        <v>124</v>
      </c>
      <c r="AI103" s="27" t="s">
        <v>124</v>
      </c>
      <c r="AJ103" s="27" t="s">
        <v>124</v>
      </c>
      <c r="AK103" s="66">
        <v>132</v>
      </c>
      <c r="AL103" s="29">
        <f t="shared" si="9"/>
        <v>144</v>
      </c>
      <c r="AM103" s="112">
        <f>SUM(AL103-132)</f>
        <v>12</v>
      </c>
    </row>
    <row r="104" spans="1:39" s="18" customFormat="1" ht="15.75" customHeight="1">
      <c r="A104" s="188"/>
      <c r="B104" s="153" t="s">
        <v>123</v>
      </c>
      <c r="C104" s="254" t="s">
        <v>176</v>
      </c>
      <c r="D104" s="30" t="s">
        <v>92</v>
      </c>
      <c r="E104" s="107" t="s">
        <v>32</v>
      </c>
      <c r="F104" s="27" t="s">
        <v>124</v>
      </c>
      <c r="G104" s="27" t="s">
        <v>124</v>
      </c>
      <c r="H104" s="27" t="s">
        <v>124</v>
      </c>
      <c r="I104" s="27" t="s">
        <v>124</v>
      </c>
      <c r="J104" s="111" t="s">
        <v>192</v>
      </c>
      <c r="K104" s="111" t="s">
        <v>124</v>
      </c>
      <c r="L104" s="27" t="s">
        <v>192</v>
      </c>
      <c r="M104" s="27" t="s">
        <v>124</v>
      </c>
      <c r="N104" s="27" t="s">
        <v>124</v>
      </c>
      <c r="O104" s="27" t="s">
        <v>192</v>
      </c>
      <c r="P104" s="27" t="s">
        <v>124</v>
      </c>
      <c r="Q104" s="111" t="s">
        <v>124</v>
      </c>
      <c r="R104" s="111" t="s">
        <v>192</v>
      </c>
      <c r="S104" s="27" t="s">
        <v>124</v>
      </c>
      <c r="T104" s="27" t="s">
        <v>124</v>
      </c>
      <c r="U104" s="27" t="s">
        <v>124</v>
      </c>
      <c r="V104" s="27" t="s">
        <v>124</v>
      </c>
      <c r="W104" s="27" t="s">
        <v>192</v>
      </c>
      <c r="X104" s="111" t="s">
        <v>192</v>
      </c>
      <c r="Y104" s="111" t="s">
        <v>124</v>
      </c>
      <c r="Z104" s="27" t="s">
        <v>124</v>
      </c>
      <c r="AA104" s="27" t="s">
        <v>124</v>
      </c>
      <c r="AB104" s="27" t="s">
        <v>192</v>
      </c>
      <c r="AC104" s="27" t="s">
        <v>124</v>
      </c>
      <c r="AD104" s="27" t="s">
        <v>124</v>
      </c>
      <c r="AE104" s="111" t="s">
        <v>124</v>
      </c>
      <c r="AF104" s="111" t="s">
        <v>192</v>
      </c>
      <c r="AG104" s="27" t="s">
        <v>124</v>
      </c>
      <c r="AH104" s="27" t="s">
        <v>124</v>
      </c>
      <c r="AI104" s="27" t="s">
        <v>192</v>
      </c>
      <c r="AJ104" s="27" t="s">
        <v>124</v>
      </c>
      <c r="AK104" s="66">
        <v>132</v>
      </c>
      <c r="AL104" s="29">
        <f t="shared" si="9"/>
        <v>132</v>
      </c>
      <c r="AM104" s="112">
        <f>SUM(AL104-132)</f>
        <v>0</v>
      </c>
    </row>
    <row r="105" spans="1:39" s="18" customFormat="1" ht="15.75" customHeight="1">
      <c r="A105" s="188"/>
      <c r="B105" s="153"/>
      <c r="C105" s="118"/>
      <c r="D105" s="30"/>
      <c r="E105" s="107"/>
      <c r="F105" s="27">
        <v>5</v>
      </c>
      <c r="G105" s="27">
        <v>5</v>
      </c>
      <c r="H105" s="27">
        <v>5</v>
      </c>
      <c r="I105" s="27">
        <v>5</v>
      </c>
      <c r="J105" s="111">
        <v>5</v>
      </c>
      <c r="K105" s="271">
        <v>3</v>
      </c>
      <c r="L105" s="27">
        <v>5</v>
      </c>
      <c r="M105" s="27">
        <v>5</v>
      </c>
      <c r="N105" s="27">
        <v>5</v>
      </c>
      <c r="O105" s="27">
        <v>5</v>
      </c>
      <c r="P105" s="27">
        <v>5</v>
      </c>
      <c r="Q105" s="271">
        <v>4</v>
      </c>
      <c r="R105" s="111">
        <v>5</v>
      </c>
      <c r="S105" s="27">
        <v>5</v>
      </c>
      <c r="T105" s="27">
        <v>5</v>
      </c>
      <c r="U105" s="27">
        <v>5</v>
      </c>
      <c r="V105" s="27">
        <v>5</v>
      </c>
      <c r="W105" s="27">
        <v>5</v>
      </c>
      <c r="X105" s="111">
        <v>5</v>
      </c>
      <c r="Y105" s="271">
        <v>4</v>
      </c>
      <c r="Z105" s="27">
        <v>5</v>
      </c>
      <c r="AA105" s="27">
        <v>5</v>
      </c>
      <c r="AB105" s="27">
        <v>5</v>
      </c>
      <c r="AC105" s="27">
        <v>5</v>
      </c>
      <c r="AD105" s="27">
        <v>5</v>
      </c>
      <c r="AE105" s="111">
        <v>5</v>
      </c>
      <c r="AF105" s="111">
        <v>5</v>
      </c>
      <c r="AG105" s="27">
        <v>5</v>
      </c>
      <c r="AH105" s="27">
        <v>5</v>
      </c>
      <c r="AI105" s="27">
        <v>5</v>
      </c>
      <c r="AJ105" s="27">
        <v>5</v>
      </c>
      <c r="AK105" s="66"/>
      <c r="AL105" s="29">
        <f t="shared" si="9"/>
        <v>0</v>
      </c>
      <c r="AM105" s="112">
        <v>0</v>
      </c>
    </row>
    <row r="106" spans="1:39" s="18" customFormat="1" ht="15.75" customHeight="1">
      <c r="A106" s="188">
        <v>142484</v>
      </c>
      <c r="B106" s="153" t="s">
        <v>197</v>
      </c>
      <c r="C106" s="118" t="s">
        <v>198</v>
      </c>
      <c r="D106" s="30" t="s">
        <v>92</v>
      </c>
      <c r="E106" s="107"/>
      <c r="F106" s="27"/>
      <c r="G106" s="27"/>
      <c r="H106" s="27"/>
      <c r="I106" s="195"/>
      <c r="J106" s="226"/>
      <c r="K106" s="216"/>
      <c r="L106" s="195" t="s">
        <v>124</v>
      </c>
      <c r="M106" s="195" t="s">
        <v>124</v>
      </c>
      <c r="N106" s="27"/>
      <c r="O106" s="195"/>
      <c r="P106" s="195"/>
      <c r="Q106" s="226"/>
      <c r="R106" s="216"/>
      <c r="S106" s="196"/>
      <c r="T106" s="27"/>
      <c r="U106" s="27"/>
      <c r="V106" s="195"/>
      <c r="W106" s="195"/>
      <c r="X106" s="226"/>
      <c r="Y106" s="216"/>
      <c r="Z106" s="195"/>
      <c r="AA106" s="27"/>
      <c r="AB106" s="195" t="s">
        <v>124</v>
      </c>
      <c r="AC106" s="195"/>
      <c r="AD106" s="195"/>
      <c r="AE106" s="226"/>
      <c r="AF106" s="226"/>
      <c r="AG106" s="196"/>
      <c r="AH106" s="27"/>
      <c r="AI106" s="27"/>
      <c r="AJ106" s="27"/>
      <c r="AK106" s="66">
        <v>0</v>
      </c>
      <c r="AL106" s="29">
        <f t="shared" si="9"/>
        <v>18</v>
      </c>
      <c r="AM106" s="112">
        <f>SUM(AL106-0)</f>
        <v>18</v>
      </c>
    </row>
    <row r="107" spans="1:39" s="18" customFormat="1" ht="15.75" customHeight="1">
      <c r="A107" s="188">
        <v>106224</v>
      </c>
      <c r="B107" s="153" t="s">
        <v>118</v>
      </c>
      <c r="C107" s="118" t="s">
        <v>199</v>
      </c>
      <c r="D107" s="30" t="s">
        <v>92</v>
      </c>
      <c r="E107" s="107"/>
      <c r="F107" s="27"/>
      <c r="G107" s="27"/>
      <c r="H107" s="27"/>
      <c r="I107" s="195"/>
      <c r="J107" s="226"/>
      <c r="K107" s="216"/>
      <c r="L107" s="195"/>
      <c r="M107" s="195"/>
      <c r="N107" s="27"/>
      <c r="O107" s="195"/>
      <c r="P107" s="195"/>
      <c r="Q107" s="226"/>
      <c r="R107" s="226" t="s">
        <v>124</v>
      </c>
      <c r="S107" s="196"/>
      <c r="T107" s="27"/>
      <c r="U107" s="27"/>
      <c r="V107" s="195"/>
      <c r="W107" s="195"/>
      <c r="X107" s="226" t="s">
        <v>124</v>
      </c>
      <c r="Y107" s="216"/>
      <c r="Z107" s="195"/>
      <c r="AA107" s="27"/>
      <c r="AB107" s="195"/>
      <c r="AC107" s="195"/>
      <c r="AD107" s="195"/>
      <c r="AE107" s="226" t="s">
        <v>124</v>
      </c>
      <c r="AF107" s="226"/>
      <c r="AG107" s="196"/>
      <c r="AH107" s="27"/>
      <c r="AI107" s="27"/>
      <c r="AJ107" s="27"/>
      <c r="AK107" s="66">
        <v>0</v>
      </c>
      <c r="AL107" s="29">
        <f t="shared" si="9"/>
        <v>18</v>
      </c>
      <c r="AM107" s="112">
        <f>SUM(AL107-0)</f>
        <v>18</v>
      </c>
    </row>
    <row r="108" spans="1:39" s="18" customFormat="1" ht="15.75" customHeight="1">
      <c r="A108" s="156">
        <v>152870</v>
      </c>
      <c r="B108" s="181" t="s">
        <v>153</v>
      </c>
      <c r="C108" s="118"/>
      <c r="D108" s="30" t="s">
        <v>92</v>
      </c>
      <c r="E108" s="107"/>
      <c r="F108" s="27"/>
      <c r="G108" s="27"/>
      <c r="H108" s="27"/>
      <c r="I108" s="27"/>
      <c r="J108" s="111"/>
      <c r="K108" s="111"/>
      <c r="L108" s="27"/>
      <c r="M108" s="27"/>
      <c r="N108" s="195" t="s">
        <v>124</v>
      </c>
      <c r="O108" s="27"/>
      <c r="P108" s="27"/>
      <c r="Q108" s="111"/>
      <c r="R108" s="111"/>
      <c r="S108" s="27"/>
      <c r="T108" s="27"/>
      <c r="U108" s="195" t="s">
        <v>124</v>
      </c>
      <c r="V108" s="27"/>
      <c r="W108" s="27"/>
      <c r="X108" s="111"/>
      <c r="Y108" s="111"/>
      <c r="Z108" s="27"/>
      <c r="AA108" s="27"/>
      <c r="AB108" s="27"/>
      <c r="AC108" s="27"/>
      <c r="AD108" s="27"/>
      <c r="AE108" s="111"/>
      <c r="AF108" s="111"/>
      <c r="AG108" s="27"/>
      <c r="AH108" s="27"/>
      <c r="AI108" s="27"/>
      <c r="AJ108" s="27"/>
      <c r="AK108" s="66"/>
      <c r="AL108" s="29"/>
      <c r="AM108" s="112"/>
    </row>
    <row r="109" spans="1:39" s="18" customFormat="1" ht="15.75" customHeight="1">
      <c r="A109" s="189">
        <v>425397</v>
      </c>
      <c r="B109" s="137" t="s">
        <v>75</v>
      </c>
      <c r="C109" s="136" t="s">
        <v>93</v>
      </c>
      <c r="D109" s="30" t="s">
        <v>92</v>
      </c>
      <c r="E109" s="107"/>
      <c r="F109" s="27"/>
      <c r="G109" s="27"/>
      <c r="H109" s="27"/>
      <c r="I109" s="27"/>
      <c r="J109" s="226" t="s">
        <v>124</v>
      </c>
      <c r="K109" s="111"/>
      <c r="L109" s="27"/>
      <c r="M109" s="27"/>
      <c r="N109" s="27"/>
      <c r="O109" s="27"/>
      <c r="P109" s="27"/>
      <c r="Q109" s="111"/>
      <c r="R109" s="111"/>
      <c r="S109" s="27"/>
      <c r="T109" s="27"/>
      <c r="U109" s="27"/>
      <c r="V109" s="27"/>
      <c r="W109" s="27"/>
      <c r="X109" s="111"/>
      <c r="Y109" s="226" t="s">
        <v>124</v>
      </c>
      <c r="Z109" s="27"/>
      <c r="AA109" s="27"/>
      <c r="AB109" s="27"/>
      <c r="AC109" s="27"/>
      <c r="AD109" s="27"/>
      <c r="AE109" s="111"/>
      <c r="AF109" s="111"/>
      <c r="AG109" s="27"/>
      <c r="AH109" s="27"/>
      <c r="AI109" s="27"/>
      <c r="AJ109" s="27"/>
      <c r="AK109" s="66"/>
      <c r="AL109" s="29"/>
      <c r="AM109" s="67"/>
    </row>
    <row r="110" spans="1:39" s="18" customFormat="1" ht="18.75" customHeight="1">
      <c r="A110" s="15"/>
      <c r="B110" s="122"/>
      <c r="C110" s="32"/>
      <c r="D110" s="30"/>
      <c r="E110" s="107"/>
      <c r="F110" s="27"/>
      <c r="G110" s="27"/>
      <c r="H110" s="27"/>
      <c r="I110" s="27"/>
      <c r="J110" s="111"/>
      <c r="K110" s="111"/>
      <c r="L110" s="27"/>
      <c r="M110" s="27"/>
      <c r="N110" s="27"/>
      <c r="O110" s="27"/>
      <c r="P110" s="27"/>
      <c r="Q110" s="111"/>
      <c r="R110" s="111"/>
      <c r="S110" s="27"/>
      <c r="T110" s="27"/>
      <c r="U110" s="27"/>
      <c r="V110" s="27"/>
      <c r="W110" s="27"/>
      <c r="X110" s="111"/>
      <c r="Y110" s="111"/>
      <c r="Z110" s="27"/>
      <c r="AA110" s="27"/>
      <c r="AB110" s="27"/>
      <c r="AC110" s="27"/>
      <c r="AD110" s="27"/>
      <c r="AE110" s="111"/>
      <c r="AF110" s="111"/>
      <c r="AG110" s="27"/>
      <c r="AH110" s="27"/>
      <c r="AI110" s="27"/>
      <c r="AJ110" s="27"/>
      <c r="AK110" s="66"/>
      <c r="AL110" s="29"/>
      <c r="AM110" s="112"/>
    </row>
    <row r="111" spans="1:39" s="18" customFormat="1" ht="13.5" customHeight="1">
      <c r="A111" s="130"/>
      <c r="B111" s="130"/>
      <c r="C111" s="130"/>
      <c r="D111" s="130"/>
      <c r="E111" s="130"/>
      <c r="F111" s="129"/>
      <c r="G111" s="129"/>
      <c r="H111" s="129"/>
      <c r="I111" s="129"/>
      <c r="J111" s="129"/>
      <c r="K111" s="129"/>
      <c r="L111" s="129"/>
      <c r="M111" s="129"/>
      <c r="N111" s="27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58"/>
      <c r="AL111" s="59"/>
      <c r="AM111" s="60"/>
    </row>
    <row r="112" spans="1:39" s="18" customFormat="1" ht="13.5" customHeight="1" thickBot="1">
      <c r="A112" s="61"/>
      <c r="B112" s="62"/>
      <c r="C112" s="55"/>
      <c r="D112" s="56"/>
      <c r="E112" s="57"/>
      <c r="F112" s="82"/>
      <c r="G112" s="82"/>
      <c r="H112" s="82"/>
      <c r="I112" s="82"/>
      <c r="J112" s="82"/>
      <c r="K112" s="82"/>
      <c r="L112" s="82"/>
      <c r="M112" s="82"/>
      <c r="N112" s="129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58"/>
      <c r="AL112" s="59"/>
      <c r="AM112" s="60"/>
    </row>
    <row r="113" spans="2:243" ht="15.75" thickBot="1">
      <c r="B113" s="110" t="s">
        <v>19</v>
      </c>
      <c r="N113" s="82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2:243" ht="12" customHeight="1">
      <c r="B114" s="295" t="s">
        <v>33</v>
      </c>
      <c r="C114" s="296"/>
      <c r="D114" s="297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spans="2:243" ht="12" customHeight="1">
      <c r="B115" s="273" t="s">
        <v>34</v>
      </c>
      <c r="C115" s="274"/>
      <c r="D115" s="27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2:243" ht="12" customHeight="1">
      <c r="B116" s="273" t="s">
        <v>35</v>
      </c>
      <c r="C116" s="274"/>
      <c r="D116" s="275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2:243" ht="12" customHeight="1">
      <c r="B117" s="273" t="s">
        <v>36</v>
      </c>
      <c r="C117" s="274"/>
      <c r="D117" s="275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2:243" ht="12" customHeight="1">
      <c r="B118" s="273" t="s">
        <v>27</v>
      </c>
      <c r="C118" s="274"/>
      <c r="D118" s="275"/>
      <c r="M118" s="11" t="s">
        <v>26</v>
      </c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2:243" ht="12" customHeight="1">
      <c r="B119" s="306" t="s">
        <v>28</v>
      </c>
      <c r="C119" s="307"/>
      <c r="D119" s="308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  <row r="120" spans="2:243" ht="12" customHeight="1" thickBot="1">
      <c r="B120" s="309" t="s">
        <v>29</v>
      </c>
      <c r="C120" s="310"/>
      <c r="D120" s="311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</row>
  </sheetData>
  <sheetProtection/>
  <mergeCells count="54">
    <mergeCell ref="Y31:AJ31"/>
    <mergeCell ref="Y8:AJ8"/>
    <mergeCell ref="AM98:AM99"/>
    <mergeCell ref="AN7:AO7"/>
    <mergeCell ref="AK75:AK76"/>
    <mergeCell ref="AL3:AL4"/>
    <mergeCell ref="AN88:AO88"/>
    <mergeCell ref="AN6:AO6"/>
    <mergeCell ref="AN31:AO31"/>
    <mergeCell ref="AN85:AO85"/>
    <mergeCell ref="AN8:AO8"/>
    <mergeCell ref="E3:E4"/>
    <mergeCell ref="A73:AM74"/>
    <mergeCell ref="E75:E76"/>
    <mergeCell ref="E51:E52"/>
    <mergeCell ref="AK26:AK27"/>
    <mergeCell ref="AN30:AO30"/>
    <mergeCell ref="AM3:AM4"/>
    <mergeCell ref="Y56:AJ56"/>
    <mergeCell ref="AA65:AJ65"/>
    <mergeCell ref="F89:U89"/>
    <mergeCell ref="A1:AM2"/>
    <mergeCell ref="AK3:AK4"/>
    <mergeCell ref="F88:T88"/>
    <mergeCell ref="E98:E99"/>
    <mergeCell ref="AK51:AK52"/>
    <mergeCell ref="AM51:AM52"/>
    <mergeCell ref="E26:E27"/>
    <mergeCell ref="AK98:AK99"/>
    <mergeCell ref="AL98:AL99"/>
    <mergeCell ref="B120:D120"/>
    <mergeCell ref="B114:D114"/>
    <mergeCell ref="B115:D115"/>
    <mergeCell ref="B116:D116"/>
    <mergeCell ref="B119:D119"/>
    <mergeCell ref="B118:D118"/>
    <mergeCell ref="B117:D117"/>
    <mergeCell ref="A24:AM25"/>
    <mergeCell ref="AL75:AL76"/>
    <mergeCell ref="AM75:AM76"/>
    <mergeCell ref="AL51:AL52"/>
    <mergeCell ref="AN56:AO56"/>
    <mergeCell ref="A49:AM50"/>
    <mergeCell ref="AN29:AO29"/>
    <mergeCell ref="G61:AJ61"/>
    <mergeCell ref="AL26:AL27"/>
    <mergeCell ref="AM26:AM27"/>
    <mergeCell ref="AN15:AO15"/>
    <mergeCell ref="AN14:AO14"/>
    <mergeCell ref="AN32:AO32"/>
    <mergeCell ref="AN57:AO57"/>
    <mergeCell ref="AN55:AO55"/>
    <mergeCell ref="AN94:AO94"/>
    <mergeCell ref="AN58:AO5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zoomScale="120" zoomScaleNormal="120" zoomScalePageLayoutView="0" workbookViewId="0" topLeftCell="A1">
      <selection activeCell="M18" sqref="M18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37" t="s">
        <v>171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22"/>
      <c r="AO1" s="23"/>
    </row>
    <row r="2" spans="1:41" s="14" customFormat="1" ht="9.7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23"/>
      <c r="AO2" s="23"/>
    </row>
    <row r="3" spans="1:41" s="18" customFormat="1" ht="24" customHeight="1" thickBo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23"/>
      <c r="AO3" s="23"/>
    </row>
    <row r="4" spans="1:41" s="18" customFormat="1" ht="15.75" customHeight="1">
      <c r="A4" s="42" t="s">
        <v>0</v>
      </c>
      <c r="B4" s="77" t="s">
        <v>1</v>
      </c>
      <c r="C4" s="77" t="s">
        <v>17</v>
      </c>
      <c r="D4" s="43" t="s">
        <v>2</v>
      </c>
      <c r="E4" s="339" t="s">
        <v>3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  <c r="AI4" s="38">
        <v>30</v>
      </c>
      <c r="AJ4" s="38">
        <v>31</v>
      </c>
      <c r="AK4" s="341" t="s">
        <v>4</v>
      </c>
      <c r="AL4" s="342" t="s">
        <v>5</v>
      </c>
      <c r="AM4" s="343" t="s">
        <v>6</v>
      </c>
      <c r="AN4" s="14"/>
      <c r="AO4" s="14"/>
    </row>
    <row r="5" spans="1:41" s="18" customFormat="1" ht="15.75" customHeight="1">
      <c r="A5" s="39"/>
      <c r="B5" s="24" t="s">
        <v>20</v>
      </c>
      <c r="C5" s="24"/>
      <c r="D5" s="12"/>
      <c r="E5" s="340"/>
      <c r="F5" s="13" t="s">
        <v>12</v>
      </c>
      <c r="G5" s="13" t="s">
        <v>9</v>
      </c>
      <c r="H5" s="13" t="s">
        <v>9</v>
      </c>
      <c r="I5" s="13" t="s">
        <v>10</v>
      </c>
      <c r="J5" s="13" t="s">
        <v>10</v>
      </c>
      <c r="K5" s="13" t="s">
        <v>11</v>
      </c>
      <c r="L5" s="13" t="s">
        <v>10</v>
      </c>
      <c r="M5" s="13" t="s">
        <v>12</v>
      </c>
      <c r="N5" s="13" t="s">
        <v>9</v>
      </c>
      <c r="O5" s="13" t="s">
        <v>9</v>
      </c>
      <c r="P5" s="13" t="s">
        <v>10</v>
      </c>
      <c r="Q5" s="13" t="s">
        <v>10</v>
      </c>
      <c r="R5" s="13" t="s">
        <v>11</v>
      </c>
      <c r="S5" s="13" t="s">
        <v>10</v>
      </c>
      <c r="T5" s="13" t="s">
        <v>12</v>
      </c>
      <c r="U5" s="13" t="s">
        <v>9</v>
      </c>
      <c r="V5" s="13" t="s">
        <v>9</v>
      </c>
      <c r="W5" s="13" t="s">
        <v>10</v>
      </c>
      <c r="X5" s="13" t="s">
        <v>10</v>
      </c>
      <c r="Y5" s="13" t="s">
        <v>11</v>
      </c>
      <c r="Z5" s="13" t="s">
        <v>10</v>
      </c>
      <c r="AA5" s="13" t="s">
        <v>12</v>
      </c>
      <c r="AB5" s="13" t="s">
        <v>9</v>
      </c>
      <c r="AC5" s="13" t="s">
        <v>9</v>
      </c>
      <c r="AD5" s="13" t="s">
        <v>10</v>
      </c>
      <c r="AE5" s="13" t="s">
        <v>10</v>
      </c>
      <c r="AF5" s="13" t="s">
        <v>11</v>
      </c>
      <c r="AG5" s="13" t="s">
        <v>10</v>
      </c>
      <c r="AH5" s="13" t="s">
        <v>12</v>
      </c>
      <c r="AI5" s="13" t="s">
        <v>9</v>
      </c>
      <c r="AJ5" s="13" t="s">
        <v>9</v>
      </c>
      <c r="AK5" s="286"/>
      <c r="AL5" s="288"/>
      <c r="AM5" s="290"/>
      <c r="AN5" s="14"/>
      <c r="AO5" s="14"/>
    </row>
    <row r="6" spans="1:39" s="18" customFormat="1" ht="15.75" customHeight="1">
      <c r="A6" s="40"/>
      <c r="B6" s="35" t="s">
        <v>60</v>
      </c>
      <c r="C6" s="28"/>
      <c r="D6" s="16"/>
      <c r="E6" s="17" t="s">
        <v>61</v>
      </c>
      <c r="F6" s="26"/>
      <c r="G6" s="26" t="s">
        <v>41</v>
      </c>
      <c r="H6" s="26"/>
      <c r="I6" s="26" t="s">
        <v>41</v>
      </c>
      <c r="J6" s="197"/>
      <c r="K6" s="197"/>
      <c r="L6" s="26" t="s">
        <v>41</v>
      </c>
      <c r="M6" s="26"/>
      <c r="N6" s="26" t="s">
        <v>41</v>
      </c>
      <c r="O6" s="26"/>
      <c r="P6" s="26" t="s">
        <v>41</v>
      </c>
      <c r="Q6" s="197"/>
      <c r="R6" s="197"/>
      <c r="S6" s="26" t="s">
        <v>41</v>
      </c>
      <c r="T6" s="26"/>
      <c r="U6" s="26" t="s">
        <v>41</v>
      </c>
      <c r="V6" s="26"/>
      <c r="W6" s="26" t="s">
        <v>41</v>
      </c>
      <c r="X6" s="197"/>
      <c r="Y6" s="197"/>
      <c r="Z6" s="26" t="s">
        <v>41</v>
      </c>
      <c r="AA6" s="26"/>
      <c r="AB6" s="26" t="s">
        <v>41</v>
      </c>
      <c r="AC6" s="26"/>
      <c r="AD6" s="26" t="s">
        <v>41</v>
      </c>
      <c r="AE6" s="197"/>
      <c r="AF6" s="197"/>
      <c r="AG6" s="26" t="s">
        <v>41</v>
      </c>
      <c r="AH6" s="26"/>
      <c r="AI6" s="26" t="s">
        <v>41</v>
      </c>
      <c r="AJ6" s="26"/>
      <c r="AK6" s="66">
        <v>78</v>
      </c>
      <c r="AL6" s="8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78</v>
      </c>
      <c r="AM6" s="80">
        <f>SUM(AL6-126)</f>
        <v>-48</v>
      </c>
    </row>
    <row r="7" spans="1:39" s="18" customFormat="1" ht="15.75" customHeight="1">
      <c r="A7" s="45" t="s">
        <v>0</v>
      </c>
      <c r="B7" s="78" t="s">
        <v>1</v>
      </c>
      <c r="C7" s="78" t="s">
        <v>17</v>
      </c>
      <c r="D7" s="12" t="s">
        <v>2</v>
      </c>
      <c r="E7" s="340" t="s">
        <v>3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38">
        <v>23</v>
      </c>
      <c r="AC7" s="38">
        <v>24</v>
      </c>
      <c r="AD7" s="38">
        <v>25</v>
      </c>
      <c r="AE7" s="38">
        <v>26</v>
      </c>
      <c r="AF7" s="38">
        <v>27</v>
      </c>
      <c r="AG7" s="38">
        <v>28</v>
      </c>
      <c r="AH7" s="38">
        <v>29</v>
      </c>
      <c r="AI7" s="38">
        <v>30</v>
      </c>
      <c r="AJ7" s="38">
        <v>31</v>
      </c>
      <c r="AK7" s="285" t="s">
        <v>4</v>
      </c>
      <c r="AL7" s="287" t="s">
        <v>5</v>
      </c>
      <c r="AM7" s="289" t="s">
        <v>6</v>
      </c>
    </row>
    <row r="8" spans="1:41" s="18" customFormat="1" ht="15.75" customHeight="1">
      <c r="A8" s="45"/>
      <c r="B8" s="24" t="s">
        <v>21</v>
      </c>
      <c r="C8" s="24"/>
      <c r="D8" s="12"/>
      <c r="E8" s="340"/>
      <c r="F8" s="13" t="s">
        <v>12</v>
      </c>
      <c r="G8" s="13" t="s">
        <v>9</v>
      </c>
      <c r="H8" s="13" t="s">
        <v>9</v>
      </c>
      <c r="I8" s="13" t="s">
        <v>10</v>
      </c>
      <c r="J8" s="13" t="s">
        <v>10</v>
      </c>
      <c r="K8" s="13" t="s">
        <v>11</v>
      </c>
      <c r="L8" s="13" t="s">
        <v>10</v>
      </c>
      <c r="M8" s="13" t="s">
        <v>12</v>
      </c>
      <c r="N8" s="13" t="s">
        <v>9</v>
      </c>
      <c r="O8" s="13" t="s">
        <v>9</v>
      </c>
      <c r="P8" s="13" t="s">
        <v>10</v>
      </c>
      <c r="Q8" s="13" t="s">
        <v>10</v>
      </c>
      <c r="R8" s="13" t="s">
        <v>11</v>
      </c>
      <c r="S8" s="13" t="s">
        <v>10</v>
      </c>
      <c r="T8" s="13" t="s">
        <v>12</v>
      </c>
      <c r="U8" s="13" t="s">
        <v>9</v>
      </c>
      <c r="V8" s="13" t="s">
        <v>9</v>
      </c>
      <c r="W8" s="13" t="s">
        <v>10</v>
      </c>
      <c r="X8" s="13" t="s">
        <v>10</v>
      </c>
      <c r="Y8" s="13" t="s">
        <v>11</v>
      </c>
      <c r="Z8" s="13" t="s">
        <v>10</v>
      </c>
      <c r="AA8" s="13" t="s">
        <v>12</v>
      </c>
      <c r="AB8" s="13" t="s">
        <v>9</v>
      </c>
      <c r="AC8" s="13" t="s">
        <v>9</v>
      </c>
      <c r="AD8" s="13" t="s">
        <v>10</v>
      </c>
      <c r="AE8" s="13" t="s">
        <v>10</v>
      </c>
      <c r="AF8" s="13" t="s">
        <v>11</v>
      </c>
      <c r="AG8" s="13" t="s">
        <v>10</v>
      </c>
      <c r="AH8" s="13" t="s">
        <v>12</v>
      </c>
      <c r="AI8" s="13" t="s">
        <v>9</v>
      </c>
      <c r="AJ8" s="13" t="s">
        <v>9</v>
      </c>
      <c r="AK8" s="286"/>
      <c r="AL8" s="288"/>
      <c r="AM8" s="290"/>
      <c r="AN8" s="14"/>
      <c r="AO8" s="14"/>
    </row>
    <row r="9" spans="1:41" s="18" customFormat="1" ht="15.75" customHeight="1">
      <c r="A9" s="46">
        <v>129143</v>
      </c>
      <c r="B9" s="36" t="s">
        <v>37</v>
      </c>
      <c r="C9" s="25"/>
      <c r="D9" s="52" t="s">
        <v>38</v>
      </c>
      <c r="E9" s="17" t="s">
        <v>61</v>
      </c>
      <c r="F9" s="26" t="s">
        <v>12</v>
      </c>
      <c r="G9" s="26" t="s">
        <v>12</v>
      </c>
      <c r="H9" s="26" t="s">
        <v>12</v>
      </c>
      <c r="I9" s="26" t="s">
        <v>12</v>
      </c>
      <c r="J9" s="219" t="s">
        <v>41</v>
      </c>
      <c r="K9" s="197"/>
      <c r="L9" s="26" t="s">
        <v>12</v>
      </c>
      <c r="M9" s="26" t="s">
        <v>12</v>
      </c>
      <c r="N9" s="26" t="s">
        <v>12</v>
      </c>
      <c r="O9" s="26" t="s">
        <v>12</v>
      </c>
      <c r="P9" s="26" t="s">
        <v>12</v>
      </c>
      <c r="Q9" s="219" t="s">
        <v>41</v>
      </c>
      <c r="R9" s="197"/>
      <c r="S9" s="26" t="s">
        <v>12</v>
      </c>
      <c r="T9" s="26" t="s">
        <v>12</v>
      </c>
      <c r="U9" s="26" t="s">
        <v>12</v>
      </c>
      <c r="V9" s="26" t="s">
        <v>12</v>
      </c>
      <c r="W9" s="26" t="s">
        <v>12</v>
      </c>
      <c r="X9" s="219" t="s">
        <v>41</v>
      </c>
      <c r="Y9" s="197"/>
      <c r="Z9" s="26" t="s">
        <v>12</v>
      </c>
      <c r="AA9" s="26" t="s">
        <v>12</v>
      </c>
      <c r="AB9" s="26" t="s">
        <v>12</v>
      </c>
      <c r="AC9" s="26" t="s">
        <v>12</v>
      </c>
      <c r="AD9" s="26" t="s">
        <v>12</v>
      </c>
      <c r="AE9" s="219" t="s">
        <v>41</v>
      </c>
      <c r="AF9" s="197"/>
      <c r="AG9" s="26" t="s">
        <v>12</v>
      </c>
      <c r="AH9" s="26" t="s">
        <v>12</v>
      </c>
      <c r="AI9" s="26" t="s">
        <v>12</v>
      </c>
      <c r="AJ9" s="26" t="s">
        <v>12</v>
      </c>
      <c r="AK9" s="66">
        <v>132</v>
      </c>
      <c r="AL9" s="81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162</v>
      </c>
      <c r="AM9" s="80">
        <f>SUM(AL9-132)</f>
        <v>30</v>
      </c>
      <c r="AN9" s="14"/>
      <c r="AO9" s="14"/>
    </row>
    <row r="10" spans="1:41" s="18" customFormat="1" ht="15.75" customHeight="1">
      <c r="A10" s="89"/>
      <c r="B10" s="90"/>
      <c r="C10" s="91"/>
      <c r="D10" s="92"/>
      <c r="E10" s="93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94"/>
      <c r="AL10" s="95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0</v>
      </c>
      <c r="AM10" s="96"/>
      <c r="AN10" s="14"/>
      <c r="AO10" s="14"/>
    </row>
    <row r="11" spans="1:41" ht="15.75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/>
      <c r="AM11"/>
      <c r="AN11"/>
      <c r="AO11"/>
    </row>
    <row r="12" spans="1:37" ht="12.75" customHeight="1">
      <c r="A12" s="47"/>
      <c r="B12" s="335" t="s">
        <v>40</v>
      </c>
      <c r="C12" s="296"/>
      <c r="D12" s="297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 customHeight="1">
      <c r="A13" s="48"/>
      <c r="B13" s="273" t="s">
        <v>34</v>
      </c>
      <c r="C13" s="274"/>
      <c r="D13" s="27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2.75" customHeight="1">
      <c r="A14" s="48"/>
      <c r="B14" s="273" t="s">
        <v>35</v>
      </c>
      <c r="C14" s="274"/>
      <c r="D14" s="275"/>
      <c r="E14" s="21"/>
      <c r="F14" s="21"/>
      <c r="G14" s="21"/>
      <c r="H14" s="21"/>
      <c r="I14" s="21"/>
      <c r="J14" s="21"/>
      <c r="K14" s="21"/>
      <c r="L14" s="21"/>
      <c r="M14" s="21"/>
      <c r="N14" s="21" t="s">
        <v>26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13" ht="12.75" customHeight="1">
      <c r="A15" s="49"/>
      <c r="B15" s="273" t="s">
        <v>36</v>
      </c>
      <c r="C15" s="274"/>
      <c r="D15" s="275"/>
      <c r="M15" s="11" t="s">
        <v>26</v>
      </c>
    </row>
    <row r="16" spans="1:9" ht="12.75" customHeight="1">
      <c r="A16" s="50"/>
      <c r="B16" s="273" t="s">
        <v>27</v>
      </c>
      <c r="C16" s="274"/>
      <c r="D16" s="275"/>
      <c r="I16" s="11" t="s">
        <v>26</v>
      </c>
    </row>
    <row r="17" spans="1:4" ht="12.75" customHeight="1">
      <c r="A17" s="51"/>
      <c r="B17" s="306" t="s">
        <v>28</v>
      </c>
      <c r="C17" s="307"/>
      <c r="D17" s="308"/>
    </row>
    <row r="18" spans="2:4" ht="15.75" thickBot="1">
      <c r="B18" s="309" t="s">
        <v>29</v>
      </c>
      <c r="C18" s="310"/>
      <c r="D18" s="311"/>
    </row>
  </sheetData>
  <sheetProtection/>
  <mergeCells count="16">
    <mergeCell ref="AL4:AL5"/>
    <mergeCell ref="E4:E5"/>
    <mergeCell ref="A1:AM3"/>
    <mergeCell ref="AK4:AK5"/>
    <mergeCell ref="AK7:AK8"/>
    <mergeCell ref="AM4:AM5"/>
    <mergeCell ref="AM7:AM8"/>
    <mergeCell ref="E7:E8"/>
    <mergeCell ref="B16:D16"/>
    <mergeCell ref="B17:D17"/>
    <mergeCell ref="AL7:AL8"/>
    <mergeCell ref="B18:D18"/>
    <mergeCell ref="B12:D12"/>
    <mergeCell ref="B13:D13"/>
    <mergeCell ref="B14:D14"/>
    <mergeCell ref="B15:D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2022-02-28T16:44:48Z</cp:lastPrinted>
  <dcterms:created xsi:type="dcterms:W3CDTF">2020-09-09T18:53:03Z</dcterms:created>
  <dcterms:modified xsi:type="dcterms:W3CDTF">2022-03-03T16:42:23Z</dcterms:modified>
  <cp:category/>
  <cp:version/>
  <cp:contentType/>
  <cp:contentStatus/>
</cp:coreProperties>
</file>