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615" windowWidth="16935" windowHeight="6855" activeTab="5"/>
  </bookViews>
  <sheets>
    <sheet name="ENF" sheetId="3" r:id="rId1"/>
    <sheet name="TPG" sheetId="5" r:id="rId2"/>
    <sheet name="TEC ENF" sheetId="6" r:id="rId3"/>
    <sheet name="DEMAIS FUNÇÕES" sheetId="7" r:id="rId4"/>
    <sheet name="RAIO X" sheetId="10" r:id="rId5"/>
    <sheet name="ACE" sheetId="11" r:id="rId6"/>
  </sheets>
  <calcPr calcId="145621"/>
</workbook>
</file>

<file path=xl/calcChain.xml><?xml version="1.0" encoding="utf-8"?>
<calcChain xmlns="http://schemas.openxmlformats.org/spreadsheetml/2006/main">
  <c r="AK9" i="7" l="1"/>
  <c r="AJ6" i="7"/>
  <c r="AK31" i="5" l="1"/>
  <c r="AJ31" i="5"/>
  <c r="AI31" i="5"/>
  <c r="AK28" i="5"/>
  <c r="AI28" i="5"/>
  <c r="AJ28" i="5" s="1"/>
  <c r="AK27" i="5"/>
  <c r="AI27" i="5"/>
  <c r="AJ27" i="5" s="1"/>
  <c r="AK26" i="5"/>
  <c r="AI26" i="5"/>
  <c r="AJ26" i="5" s="1"/>
  <c r="AK25" i="5"/>
  <c r="AJ25" i="5"/>
  <c r="AI25" i="5"/>
  <c r="AK24" i="5"/>
  <c r="AI24" i="5"/>
  <c r="AJ24" i="5" s="1"/>
  <c r="AK23" i="5"/>
  <c r="AI23" i="5"/>
  <c r="AJ23" i="5" s="1"/>
  <c r="AK20" i="5"/>
  <c r="AI20" i="5"/>
  <c r="AJ20" i="5" s="1"/>
  <c r="AK19" i="5"/>
  <c r="AJ19" i="5"/>
  <c r="AI19" i="5"/>
  <c r="AK16" i="5"/>
  <c r="AI16" i="5"/>
  <c r="AJ16" i="5" s="1"/>
  <c r="AK15" i="5"/>
  <c r="AI15" i="5"/>
  <c r="AJ15" i="5" s="1"/>
  <c r="AK12" i="5"/>
  <c r="AI12" i="5"/>
  <c r="AJ12" i="5" s="1"/>
  <c r="AK11" i="5"/>
  <c r="AJ11" i="5"/>
  <c r="AI11" i="5"/>
  <c r="AK10" i="5"/>
  <c r="AI10" i="5"/>
  <c r="AJ10" i="5" s="1"/>
  <c r="AK7" i="5"/>
  <c r="AI7" i="5"/>
  <c r="AJ7" i="5" s="1"/>
  <c r="AK6" i="5"/>
  <c r="AI6" i="5"/>
  <c r="AJ6" i="5" s="1"/>
  <c r="AK37" i="3" l="1"/>
  <c r="AI37" i="3"/>
  <c r="AJ37" i="3" s="1"/>
  <c r="AK36" i="3"/>
  <c r="AJ36" i="3"/>
  <c r="AI36" i="3"/>
  <c r="AK33" i="3"/>
  <c r="AJ33" i="3"/>
  <c r="AI33" i="3" s="1"/>
  <c r="AK30" i="3"/>
  <c r="AI30" i="3"/>
  <c r="AJ30" i="3" s="1"/>
  <c r="AK29" i="3"/>
  <c r="AJ29" i="3"/>
  <c r="AI29" i="3"/>
  <c r="AK26" i="3"/>
  <c r="AI26" i="3"/>
  <c r="AJ26" i="3" s="1"/>
  <c r="AK25" i="3"/>
  <c r="AJ25" i="3"/>
  <c r="AI25" i="3"/>
  <c r="AK22" i="3"/>
  <c r="AI22" i="3"/>
  <c r="AJ22" i="3" s="1"/>
  <c r="AK21" i="3"/>
  <c r="AJ21" i="3"/>
  <c r="AI21" i="3"/>
  <c r="AK18" i="3"/>
  <c r="AI18" i="3"/>
  <c r="AJ18" i="3" s="1"/>
  <c r="AK17" i="3"/>
  <c r="AJ17" i="3"/>
  <c r="AI17" i="3"/>
  <c r="AK13" i="3"/>
  <c r="AI13" i="3"/>
  <c r="AJ13" i="3" s="1"/>
  <c r="AK9" i="3"/>
  <c r="AJ9" i="3"/>
  <c r="AI9" i="3"/>
  <c r="AK6" i="3"/>
  <c r="AI6" i="3"/>
  <c r="AJ6" i="3" s="1"/>
  <c r="BG21" i="10" l="1"/>
  <c r="BJ21" i="10" s="1"/>
  <c r="BF21" i="10"/>
  <c r="BE21" i="10"/>
  <c r="BD21" i="10"/>
  <c r="BC21" i="10"/>
  <c r="BB21" i="10"/>
  <c r="BA21" i="10"/>
  <c r="AZ21" i="10"/>
  <c r="AY21" i="10"/>
  <c r="AX21" i="10"/>
  <c r="AW21" i="10"/>
  <c r="AV21" i="10"/>
  <c r="AU21" i="10"/>
  <c r="AT21" i="10"/>
  <c r="AS21" i="10"/>
  <c r="BG20" i="10"/>
  <c r="BJ20" i="10" s="1"/>
  <c r="BF20" i="10"/>
  <c r="BE20" i="10"/>
  <c r="BD20" i="10"/>
  <c r="BC20" i="10"/>
  <c r="BB20" i="10"/>
  <c r="BA20" i="10"/>
  <c r="AZ20" i="10"/>
  <c r="AY20" i="10"/>
  <c r="AX20" i="10"/>
  <c r="AW20" i="10"/>
  <c r="AV20" i="10"/>
  <c r="AU20" i="10"/>
  <c r="AT20" i="10"/>
  <c r="AS20" i="10"/>
  <c r="BJ19" i="10"/>
  <c r="BG19" i="10"/>
  <c r="BF19" i="10"/>
  <c r="BE19" i="10"/>
  <c r="BD19" i="10"/>
  <c r="BC19" i="10"/>
  <c r="BB19" i="10"/>
  <c r="BA19" i="10"/>
  <c r="AZ19" i="10"/>
  <c r="AY19" i="10"/>
  <c r="AX19" i="10"/>
  <c r="AW19" i="10"/>
  <c r="AV19" i="10"/>
  <c r="AU19" i="10"/>
  <c r="AT19" i="10"/>
  <c r="AS19" i="10"/>
  <c r="BH19" i="10" s="1"/>
  <c r="BK19" i="10" s="1"/>
  <c r="BG18" i="10"/>
  <c r="BJ18" i="10" s="1"/>
  <c r="BF18" i="10"/>
  <c r="BE18" i="10"/>
  <c r="BD18" i="10"/>
  <c r="BC18" i="10"/>
  <c r="BB18" i="10"/>
  <c r="BA18" i="10"/>
  <c r="AZ18" i="10"/>
  <c r="AY18" i="10"/>
  <c r="AX18" i="10"/>
  <c r="AW18" i="10"/>
  <c r="AV18" i="10"/>
  <c r="AU18" i="10"/>
  <c r="AT18" i="10"/>
  <c r="AS18" i="10"/>
  <c r="BG17" i="10"/>
  <c r="BJ17" i="10" s="1"/>
  <c r="AJ17" i="10" s="1"/>
  <c r="BF17" i="10"/>
  <c r="BE17" i="10"/>
  <c r="BD17" i="10"/>
  <c r="BC17" i="10"/>
  <c r="BB17" i="10"/>
  <c r="BA17" i="10"/>
  <c r="AZ17" i="10"/>
  <c r="AY17" i="10"/>
  <c r="AX17" i="10"/>
  <c r="AW17" i="10"/>
  <c r="AV17" i="10"/>
  <c r="AU17" i="10"/>
  <c r="AT17" i="10"/>
  <c r="AS17" i="10"/>
  <c r="BH17" i="10" s="1"/>
  <c r="BK17" i="10" s="1"/>
  <c r="AL17" i="10" s="1"/>
  <c r="BJ16" i="10"/>
  <c r="BG16" i="10"/>
  <c r="BF16" i="10"/>
  <c r="BE16" i="10"/>
  <c r="BD16" i="10"/>
  <c r="BC16" i="10"/>
  <c r="BB16" i="10"/>
  <c r="BA16" i="10"/>
  <c r="AZ16" i="10"/>
  <c r="AY16" i="10"/>
  <c r="AX16" i="10"/>
  <c r="AW16" i="10"/>
  <c r="AV16" i="10"/>
  <c r="AU16" i="10"/>
  <c r="AT16" i="10"/>
  <c r="AS16" i="10"/>
  <c r="AJ16" i="10"/>
  <c r="BG13" i="10"/>
  <c r="BJ13" i="10" s="1"/>
  <c r="AJ13" i="10" s="1"/>
  <c r="BF13" i="10"/>
  <c r="BE13" i="10"/>
  <c r="BD13" i="10"/>
  <c r="BC13" i="10"/>
  <c r="BB13" i="10"/>
  <c r="BA13" i="10"/>
  <c r="AZ13" i="10"/>
  <c r="AY13" i="10"/>
  <c r="AX13" i="10"/>
  <c r="AW13" i="10"/>
  <c r="AV13" i="10"/>
  <c r="AU13" i="10"/>
  <c r="AT13" i="10"/>
  <c r="AS13" i="10"/>
  <c r="BG12" i="10"/>
  <c r="BJ12" i="10" s="1"/>
  <c r="AJ12" i="10" s="1"/>
  <c r="BF12" i="10"/>
  <c r="BE12" i="10"/>
  <c r="BD12" i="10"/>
  <c r="BC12" i="10"/>
  <c r="BB12" i="10"/>
  <c r="BA12" i="10"/>
  <c r="AZ12" i="10"/>
  <c r="AY12" i="10"/>
  <c r="AX12" i="10"/>
  <c r="AW12" i="10"/>
  <c r="AV12" i="10"/>
  <c r="AU12" i="10"/>
  <c r="AT12" i="10"/>
  <c r="AS12" i="10"/>
  <c r="BJ11" i="10"/>
  <c r="BG11" i="10"/>
  <c r="BF11" i="10"/>
  <c r="BE11" i="10"/>
  <c r="BD11" i="10"/>
  <c r="BC11" i="10"/>
  <c r="BB11" i="10"/>
  <c r="BA11" i="10"/>
  <c r="AZ11" i="10"/>
  <c r="AY11" i="10"/>
  <c r="AX11" i="10"/>
  <c r="AW11" i="10"/>
  <c r="AV11" i="10"/>
  <c r="AU11" i="10"/>
  <c r="AT11" i="10"/>
  <c r="AS11" i="10"/>
  <c r="AJ11" i="10"/>
  <c r="BG8" i="10"/>
  <c r="BJ8" i="10" s="1"/>
  <c r="AJ8" i="10" s="1"/>
  <c r="BF8" i="10"/>
  <c r="BE8" i="10"/>
  <c r="BD8" i="10"/>
  <c r="BC8" i="10"/>
  <c r="BB8" i="10"/>
  <c r="BA8" i="10"/>
  <c r="AZ8" i="10"/>
  <c r="AY8" i="10"/>
  <c r="AX8" i="10"/>
  <c r="AW8" i="10"/>
  <c r="AV8" i="10"/>
  <c r="AU8" i="10"/>
  <c r="AT8" i="10"/>
  <c r="AS8" i="10"/>
  <c r="BJ7" i="10"/>
  <c r="AJ7" i="10" s="1"/>
  <c r="BG7" i="10"/>
  <c r="BF7" i="10"/>
  <c r="BE7" i="10"/>
  <c r="BD7" i="10"/>
  <c r="BC7" i="10"/>
  <c r="BB7" i="10"/>
  <c r="BA7" i="10"/>
  <c r="AZ7" i="10"/>
  <c r="AY7" i="10"/>
  <c r="AX7" i="10"/>
  <c r="AW7" i="10"/>
  <c r="AV7" i="10"/>
  <c r="AU7" i="10"/>
  <c r="AT7" i="10"/>
  <c r="AS7" i="10"/>
  <c r="BJ6" i="10"/>
  <c r="BG6" i="10"/>
  <c r="BF6" i="10"/>
  <c r="BE6" i="10"/>
  <c r="BD6" i="10"/>
  <c r="BC6" i="10"/>
  <c r="BB6" i="10"/>
  <c r="BA6" i="10"/>
  <c r="AZ6" i="10"/>
  <c r="AY6" i="10"/>
  <c r="AX6" i="10"/>
  <c r="AW6" i="10"/>
  <c r="AV6" i="10"/>
  <c r="AU6" i="10"/>
  <c r="AT6" i="10"/>
  <c r="AS6" i="10"/>
  <c r="AJ6" i="10"/>
  <c r="BH12" i="10" l="1"/>
  <c r="BK12" i="10" s="1"/>
  <c r="AL12" i="10" s="1"/>
  <c r="BH21" i="10"/>
  <c r="BK21" i="10" s="1"/>
  <c r="BH20" i="10"/>
  <c r="BK20" i="10" s="1"/>
  <c r="BH13" i="10"/>
  <c r="BK13" i="10" s="1"/>
  <c r="AL13" i="10" s="1"/>
  <c r="AK13" i="10" s="1"/>
  <c r="BH11" i="10"/>
  <c r="BK11" i="10" s="1"/>
  <c r="BH8" i="10"/>
  <c r="BK8" i="10" s="1"/>
  <c r="AL8" i="10" s="1"/>
  <c r="BH6" i="10"/>
  <c r="BK6" i="10" s="1"/>
  <c r="AL6" i="10" s="1"/>
  <c r="AK6" i="10" s="1"/>
  <c r="BH7" i="10"/>
  <c r="BK7" i="10" s="1"/>
  <c r="AL7" i="10" s="1"/>
  <c r="AK7" i="10" s="1"/>
  <c r="BH16" i="10"/>
  <c r="BK16" i="10" s="1"/>
  <c r="AL16" i="10" s="1"/>
  <c r="AK16" i="10" s="1"/>
  <c r="BH18" i="10"/>
  <c r="BK18" i="10" s="1"/>
  <c r="AK17" i="10"/>
  <c r="AK8" i="10"/>
  <c r="AK12" i="10"/>
</calcChain>
</file>

<file path=xl/sharedStrings.xml><?xml version="1.0" encoding="utf-8"?>
<sst xmlns="http://schemas.openxmlformats.org/spreadsheetml/2006/main" count="3460" uniqueCount="427">
  <si>
    <t>CH</t>
  </si>
  <si>
    <t>Matricula</t>
  </si>
  <si>
    <t>NOME</t>
  </si>
  <si>
    <t>Reg. Prof.</t>
  </si>
  <si>
    <t>TURNO</t>
  </si>
  <si>
    <t>CT</t>
  </si>
  <si>
    <t>HE</t>
  </si>
  <si>
    <t>Tec. Rx</t>
  </si>
  <si>
    <t>DOM</t>
  </si>
  <si>
    <t>SEG</t>
  </si>
  <si>
    <t>TER</t>
  </si>
  <si>
    <t>QUA</t>
  </si>
  <si>
    <t>QUI</t>
  </si>
  <si>
    <t>SEX</t>
  </si>
  <si>
    <t>SÁB</t>
  </si>
  <si>
    <t>F</t>
  </si>
  <si>
    <t>FE</t>
  </si>
  <si>
    <t>LP</t>
  </si>
  <si>
    <t>AT</t>
  </si>
  <si>
    <t>C</t>
  </si>
  <si>
    <t>M1</t>
  </si>
  <si>
    <t>M</t>
  </si>
  <si>
    <t>T</t>
  </si>
  <si>
    <t>T1</t>
  </si>
  <si>
    <t>T2</t>
  </si>
  <si>
    <t>T3</t>
  </si>
  <si>
    <t>T4</t>
  </si>
  <si>
    <t>P</t>
  </si>
  <si>
    <t>D1</t>
  </si>
  <si>
    <t>D2</t>
  </si>
  <si>
    <t>D3</t>
  </si>
  <si>
    <t>D4</t>
  </si>
  <si>
    <t>I</t>
  </si>
  <si>
    <t>N</t>
  </si>
  <si>
    <t>DCH</t>
  </si>
  <si>
    <t>THT</t>
  </si>
  <si>
    <t>12834-1</t>
  </si>
  <si>
    <t>Jeferson Lopes</t>
  </si>
  <si>
    <t xml:space="preserve">0719 </t>
  </si>
  <si>
    <t>13586-0</t>
  </si>
  <si>
    <t>Dilcelia Arantes</t>
  </si>
  <si>
    <t>02224</t>
  </si>
  <si>
    <t>13585-2</t>
  </si>
  <si>
    <t>Gustavo Albuquerque</t>
  </si>
  <si>
    <t>00858</t>
  </si>
  <si>
    <t>13590-9</t>
  </si>
  <si>
    <t>Adilson de Almeida</t>
  </si>
  <si>
    <t>03291T</t>
  </si>
  <si>
    <t>19-7h</t>
  </si>
  <si>
    <t>SN</t>
  </si>
  <si>
    <t>13583-6</t>
  </si>
  <si>
    <t xml:space="preserve">Anderson Meireles </t>
  </si>
  <si>
    <t>3201T</t>
  </si>
  <si>
    <t>FÉRIAS</t>
  </si>
  <si>
    <t>13230-6</t>
  </si>
  <si>
    <t>Julio Cesar Segura</t>
  </si>
  <si>
    <t>00150</t>
  </si>
  <si>
    <t>COB</t>
  </si>
  <si>
    <t>ATESTADO</t>
  </si>
  <si>
    <t>15263-3</t>
  </si>
  <si>
    <t>Áquilas Ferreira</t>
  </si>
  <si>
    <t>01269 T</t>
  </si>
  <si>
    <t>EXT</t>
  </si>
  <si>
    <t>LEGENDA:</t>
  </si>
  <si>
    <t>07H - 12H</t>
  </si>
  <si>
    <t>07H - 11H</t>
  </si>
  <si>
    <t>14H-19H</t>
  </si>
  <si>
    <t>11H - 15H</t>
  </si>
  <si>
    <t>________________________________</t>
  </si>
  <si>
    <t>10H- 15H</t>
  </si>
  <si>
    <t>07H-15H</t>
  </si>
  <si>
    <t>07H-13H</t>
  </si>
  <si>
    <t>07H-19H</t>
  </si>
  <si>
    <t>13H-19H</t>
  </si>
  <si>
    <t>19H - 07H</t>
  </si>
  <si>
    <t>Coord Administrativa Interina</t>
  </si>
  <si>
    <t>T2/T3</t>
  </si>
  <si>
    <t>Matrícula 10946-0</t>
  </si>
  <si>
    <t>D</t>
  </si>
  <si>
    <t>S</t>
  </si>
  <si>
    <t>Q</t>
  </si>
  <si>
    <t>JOSE MARIA STULZER</t>
  </si>
  <si>
    <t>T3/N</t>
  </si>
  <si>
    <t>ROGERIO</t>
  </si>
  <si>
    <t xml:space="preserve">FÉRIAS </t>
  </si>
  <si>
    <t>T2/N</t>
  </si>
  <si>
    <r>
      <t xml:space="preserve">ESCALA DE TRABALHO DO UPA Sabará - XXX  2023
</t>
    </r>
    <r>
      <rPr>
        <b/>
        <sz val="15"/>
        <rFont val="Arial"/>
        <family val="2"/>
        <charset val="1"/>
      </rPr>
      <t>CARGA HORÁRIA – 21 DIAS ÚTEIS 100,8  HS
ESCALA DE PLANTÃO Técnico de Radiologia</t>
    </r>
  </si>
  <si>
    <t xml:space="preserve">ATESTADO </t>
  </si>
  <si>
    <t>7h-11h</t>
  </si>
  <si>
    <t>11h-15h</t>
  </si>
  <si>
    <t>15h-19h</t>
  </si>
  <si>
    <t>T3 N</t>
  </si>
  <si>
    <t>T2/3</t>
  </si>
  <si>
    <t>T2/73</t>
  </si>
  <si>
    <t>DE</t>
  </si>
  <si>
    <t>NATELCIA</t>
  </si>
  <si>
    <r>
      <rPr>
        <b/>
        <sz val="18"/>
        <color indexed="10"/>
        <rFont val="Arial"/>
        <family val="2"/>
      </rPr>
      <t xml:space="preserve">ESCALA UPA SABARÁ - SETEMBRO - 2023
</t>
    </r>
    <r>
      <rPr>
        <b/>
        <sz val="18"/>
        <rFont val="Arial"/>
        <family val="2"/>
      </rPr>
      <t>CARGA HORÁRIA - 19 DIAS ÚTEIS 114HS
ESCALA DE PLANTÃO - ENFERMEIROS</t>
    </r>
  </si>
  <si>
    <t xml:space="preserve">Reg. Prof. </t>
  </si>
  <si>
    <t>Enfermeiro</t>
  </si>
  <si>
    <t>COREN</t>
  </si>
  <si>
    <t>SAB</t>
  </si>
  <si>
    <t>12960-7</t>
  </si>
  <si>
    <t>KÁTIA FERMINO DA SILVA</t>
  </si>
  <si>
    <t>07-13H</t>
  </si>
  <si>
    <t>NEIVA MEIRA TOLOI CARMO</t>
  </si>
  <si>
    <t>07-19H</t>
  </si>
  <si>
    <t>CARLA PRISCILA SANTANA VIANA</t>
  </si>
  <si>
    <t>15339-7</t>
  </si>
  <si>
    <t>ANA PAULA F PAGLEARINE</t>
  </si>
  <si>
    <t>FÉRIAS 11 A 16/09/2023</t>
  </si>
  <si>
    <t>AF</t>
  </si>
  <si>
    <t>13815-0</t>
  </si>
  <si>
    <t>LUCIANA PINHEIRO</t>
  </si>
  <si>
    <t>13605-0</t>
  </si>
  <si>
    <t>NILCELIA FELICIANO</t>
  </si>
  <si>
    <t>ATESTADO 180 DIAS A PARTIR DE 03/02/2023</t>
  </si>
  <si>
    <t>SILVANA LANDIM CRUZ</t>
  </si>
  <si>
    <t>FLUXO</t>
  </si>
  <si>
    <t>13944-0</t>
  </si>
  <si>
    <t>MANOEL ARANTES</t>
  </si>
  <si>
    <t>19h-7h</t>
  </si>
  <si>
    <t>CLAUDINEI DE MELO SANTOS</t>
  </si>
  <si>
    <t>13612-3</t>
  </si>
  <si>
    <t>VIVIAN SAYURI N. EBURNIO</t>
  </si>
  <si>
    <r>
      <rPr>
        <b/>
        <sz val="10"/>
        <rFont val="Arial"/>
        <family val="2"/>
      </rPr>
      <t>TF</t>
    </r>
    <r>
      <rPr>
        <sz val="10"/>
        <rFont val="Arial"/>
        <family val="2"/>
      </rPr>
      <t>/ SN</t>
    </r>
  </si>
  <si>
    <t>TF</t>
  </si>
  <si>
    <t>FÉRIAS 20 DIAS A PARTIR DE 20/09/2023</t>
  </si>
  <si>
    <t>13615-8</t>
  </si>
  <si>
    <t>NEIVA MEIRA T. CARMO</t>
  </si>
  <si>
    <r>
      <rPr>
        <b/>
        <sz val="10"/>
        <rFont val="Arial"/>
        <family val="2"/>
      </rPr>
      <t>MF</t>
    </r>
    <r>
      <rPr>
        <sz val="10"/>
        <rFont val="Arial"/>
        <family val="2"/>
      </rPr>
      <t>/ SN</t>
    </r>
  </si>
  <si>
    <t>MF</t>
  </si>
  <si>
    <t>EUGENIO MARTINS JUNIOR</t>
  </si>
  <si>
    <t>MARCOS ANTONIO FERREIRA</t>
  </si>
  <si>
    <t>DANILO ALEIXO</t>
  </si>
  <si>
    <t>COBERTURA</t>
  </si>
  <si>
    <t>Enfermeiro FLUXISTAS</t>
  </si>
  <si>
    <t>FABIO ALEXANDRO DA COSTA</t>
  </si>
  <si>
    <t>10- 22H</t>
  </si>
  <si>
    <t>13614-0</t>
  </si>
  <si>
    <t>TANIA V. P. R. T. SANTOS</t>
  </si>
  <si>
    <t>F - FRENTE (ACOLHIMENTO, POS E HIDRATAÇÃO)</t>
  </si>
  <si>
    <t>P- PLANTÃO DIURNO 07 - 19HS</t>
  </si>
  <si>
    <t xml:space="preserve">TI UNIÃO - 15 - 23HS PA UNIÃO VITÓRIA </t>
  </si>
  <si>
    <t>E- FUNDOS (ENFERMARIA E EMERGENCIA)</t>
  </si>
  <si>
    <t>M- MANHÃ - 07 - 13HS</t>
  </si>
  <si>
    <t>I LEONOR  - 19 - 01H PA LEONOR</t>
  </si>
  <si>
    <t>FLUXO - ORGANIZAÇÃO DOS ATENDIMENTOS</t>
  </si>
  <si>
    <t>T- TARDE - 13 - 19HS</t>
  </si>
  <si>
    <t>P LEO  - 07 - 19HS PA LEONOR</t>
  </si>
  <si>
    <t>IAF - FLUXO 10 ÀS 16HS</t>
  </si>
  <si>
    <t>SN - SERVIÇO NOTURNO - 19 - 07HS</t>
  </si>
  <si>
    <t>SN LEO  - 19 - 07HS PA LEONOR</t>
  </si>
  <si>
    <t>IBF - FLUXO 16 ÀS 22H</t>
  </si>
  <si>
    <t>BH - BANCO DE HORAS</t>
  </si>
  <si>
    <t>SN CO  - 19 -07H UPA CO</t>
  </si>
  <si>
    <r>
      <t xml:space="preserve">
ESCALA DE TRABALHO - UPA Sabará  
ADMINISTRATIVOS – setembro</t>
    </r>
    <r>
      <rPr>
        <b/>
        <sz val="10"/>
        <rFont val="Arial"/>
        <family val="2"/>
        <charset val="1"/>
      </rPr>
      <t xml:space="preserve"> – 2023 
CARGA HORÁRIA – 19 DIAS ÚTEIS -114  HS
Técnicos de Gestão Pública </t>
    </r>
  </si>
  <si>
    <t>LOCAL</t>
  </si>
  <si>
    <t>Coordenação</t>
  </si>
  <si>
    <t>10946-0</t>
  </si>
  <si>
    <t>JOSE STULZER</t>
  </si>
  <si>
    <t>FLEXÍVEL</t>
  </si>
  <si>
    <t>Apoio Administrativo</t>
  </si>
  <si>
    <t>15360-5</t>
  </si>
  <si>
    <t>dulci</t>
  </si>
  <si>
    <t>Faturamento</t>
  </si>
  <si>
    <t>113549</t>
  </si>
  <si>
    <t>LIA PAIVA</t>
  </si>
  <si>
    <t>12062-0</t>
  </si>
  <si>
    <t>TEREZINHA NUNES</t>
  </si>
  <si>
    <t>Serviços gerais</t>
  </si>
  <si>
    <t>12-18H</t>
  </si>
  <si>
    <t>T5</t>
  </si>
  <si>
    <t>RECEPÇÃO</t>
  </si>
  <si>
    <t>42818-3</t>
  </si>
  <si>
    <t xml:space="preserve">PAMELLA AP. G. W. CAETANO                   </t>
  </si>
  <si>
    <t>11388-3</t>
  </si>
  <si>
    <t>MARCIO LUSARDI</t>
  </si>
  <si>
    <t>15423-7</t>
  </si>
  <si>
    <t>MARIA CRISTINA</t>
  </si>
  <si>
    <t>13-19H</t>
  </si>
  <si>
    <t>10320-9</t>
  </si>
  <si>
    <t>HIGINEZ ALVES</t>
  </si>
  <si>
    <t>10970-3</t>
  </si>
  <si>
    <t>GLAUBER GEHARD</t>
  </si>
  <si>
    <t>12805-8</t>
  </si>
  <si>
    <t>RUI DE MELO</t>
  </si>
  <si>
    <t>43083-8</t>
  </si>
  <si>
    <t>RAFAELA FERREIRA</t>
  </si>
  <si>
    <t>14005-8</t>
  </si>
  <si>
    <t>DANIEL RIBEIRO</t>
  </si>
  <si>
    <t>13963-7</t>
  </si>
  <si>
    <t>SILVANA BRANDÃO</t>
  </si>
  <si>
    <t>15467-9</t>
  </si>
  <si>
    <t>DANIELE ROBERTI</t>
  </si>
  <si>
    <t>14006-6</t>
  </si>
  <si>
    <t>DELFINO MATTOS</t>
  </si>
  <si>
    <t>EXTERNO</t>
  </si>
  <si>
    <t>ESCALA REALIZADA DA UPA SABARÁ - SETEMBRO -  2023</t>
  </si>
  <si>
    <t>CARGA HORÁRIA - 19 DIAS ÚTEIS - 114 HS</t>
  </si>
  <si>
    <t>ESCALA DE PLANTÃO TÉCNICOS DE ENFERMAGEM DIURNO</t>
  </si>
  <si>
    <t>TÉCNICO ENFERMAGEM</t>
  </si>
  <si>
    <t>13689-1</t>
  </si>
  <si>
    <t>ADRIANA BORBA ALVES</t>
  </si>
  <si>
    <t>7h00 às 19h00</t>
  </si>
  <si>
    <t>P*</t>
  </si>
  <si>
    <t>13649-2</t>
  </si>
  <si>
    <t>AP MARCIA SPINASSI</t>
  </si>
  <si>
    <t>235203</t>
  </si>
  <si>
    <t>14190-9</t>
  </si>
  <si>
    <t>CLÓVIS E .DA COSTA</t>
  </si>
  <si>
    <t>492325</t>
  </si>
  <si>
    <t>14098-8</t>
  </si>
  <si>
    <t>JAQUELINE SOUZA DE ALMEIDA</t>
  </si>
  <si>
    <t>13715-4</t>
  </si>
  <si>
    <t>ELISÂNGELA S.S.S.PEREIRA</t>
  </si>
  <si>
    <t>263106</t>
  </si>
  <si>
    <t xml:space="preserve">M.NILZA  BORGES </t>
  </si>
  <si>
    <t>15086-0</t>
  </si>
  <si>
    <t>MARTA REGINA M. OLIVEIRA</t>
  </si>
  <si>
    <t>13h00 às 19h00</t>
  </si>
  <si>
    <t>13725-1</t>
  </si>
  <si>
    <t>ROSANGELA AP. REIS CASAGRANDE</t>
  </si>
  <si>
    <t>13026-5</t>
  </si>
  <si>
    <t>SUELY B DE O RODRIGUES</t>
  </si>
  <si>
    <t>13945-9</t>
  </si>
  <si>
    <t>VALQUÍRIA G.J.GOMES</t>
  </si>
  <si>
    <t>710919</t>
  </si>
  <si>
    <t>13740-5</t>
  </si>
  <si>
    <t>VERA L. GLOOR DE OLIVEIRA</t>
  </si>
  <si>
    <t>492782</t>
  </si>
  <si>
    <t>MARIANA AUGUSTO VICENTE</t>
  </si>
  <si>
    <t>ANGELICA A. DE LIMA CELESTINO</t>
  </si>
  <si>
    <t>13705-7</t>
  </si>
  <si>
    <t>ANA CAROLINA DA C. RAMOS</t>
  </si>
  <si>
    <t>665004</t>
  </si>
  <si>
    <t>10131-1</t>
  </si>
  <si>
    <t>AMARILDA DA SILVA BACCARIN</t>
  </si>
  <si>
    <t>731 511</t>
  </si>
  <si>
    <t>FÉRIAS 20 DIAS A PARTIR DE 18/09/2023</t>
  </si>
  <si>
    <t>15120-3</t>
  </si>
  <si>
    <t>BIANCO ZAMPARO</t>
  </si>
  <si>
    <t>710920</t>
  </si>
  <si>
    <t>15115-7</t>
  </si>
  <si>
    <t>CLAUDIA DAIANE R. DA NEVE</t>
  </si>
  <si>
    <t>932606</t>
  </si>
  <si>
    <t>14169-0</t>
  </si>
  <si>
    <t>JOSÉ M. BARBOSA JR</t>
  </si>
  <si>
    <t>901599</t>
  </si>
  <si>
    <t>15329-0</t>
  </si>
  <si>
    <t>J WALDECI FREITAS</t>
  </si>
  <si>
    <t>JULIANE ALVES PEREIRA</t>
  </si>
  <si>
    <t>MAFALDA BERSI</t>
  </si>
  <si>
    <t>MARIA ROSA DA SILVA</t>
  </si>
  <si>
    <t>11435-9</t>
  </si>
  <si>
    <t>ROSELAINE YANES PALMIERI</t>
  </si>
  <si>
    <t>15085-1</t>
  </si>
  <si>
    <t>VERA LÚCIA SANTOS</t>
  </si>
  <si>
    <t>1034610</t>
  </si>
  <si>
    <t>JOES NAIDES LOPES</t>
  </si>
  <si>
    <t>SANDRA NOEMIA SALES</t>
  </si>
  <si>
    <t>LUCIANA APARECIDA PEREIRA</t>
  </si>
  <si>
    <t>MARIA MADALENA BRAVO SILVA</t>
  </si>
  <si>
    <t>EDNA RODRIGUES BARBOSA DANIEL</t>
  </si>
  <si>
    <t>12471-0</t>
  </si>
  <si>
    <t>WALDENIR GOMES BRITO</t>
  </si>
  <si>
    <t>SIRLENE FERMINO DA SILVA</t>
  </si>
  <si>
    <t>13747-2</t>
  </si>
  <si>
    <t>AP FÁTIMA DE JESUS</t>
  </si>
  <si>
    <t>FÉRIAS 20 DIAS - DE 01 A 20/09/2023</t>
  </si>
  <si>
    <t>13729-4</t>
  </si>
  <si>
    <t>BENTO (ANDRE LUIS)</t>
  </si>
  <si>
    <t>541438</t>
  </si>
  <si>
    <t>81507-1</t>
  </si>
  <si>
    <t>BRUNO DE ARAGÃO R0DRIGUES</t>
  </si>
  <si>
    <t>12422-2</t>
  </si>
  <si>
    <t>CIDA M.AP SILVA</t>
  </si>
  <si>
    <t xml:space="preserve">T </t>
  </si>
  <si>
    <t>14279-4</t>
  </si>
  <si>
    <t>CRISTIANE DE CASSIA P.PADILHA</t>
  </si>
  <si>
    <t>7h00 às 13h00</t>
  </si>
  <si>
    <t>12946-1</t>
  </si>
  <si>
    <t>KARINA CARVALHO</t>
  </si>
  <si>
    <t>13865-7</t>
  </si>
  <si>
    <t>FATIMA CORDEIRO TORRES</t>
  </si>
  <si>
    <t>13859-2</t>
  </si>
  <si>
    <t>MARIA FERNANDA GALVÃO</t>
  </si>
  <si>
    <t>14123-2</t>
  </si>
  <si>
    <t>SIDNEIA TEIXEIRA</t>
  </si>
  <si>
    <t>LICENÇA MATERNIDADE</t>
  </si>
  <si>
    <t>14091-0</t>
  </si>
  <si>
    <t>REGINA L M. RABELO</t>
  </si>
  <si>
    <t>731494</t>
  </si>
  <si>
    <t>VANDERLEIA APARECIDA PICANCO LEMES</t>
  </si>
  <si>
    <t>PATRICIA DONIZETE LOPES SZCSPANSKI</t>
  </si>
  <si>
    <t>SUELLEN ARIANA ORTEGA</t>
  </si>
  <si>
    <t>ATESTADO 30 DIAS A PARTIR DE 21/08/2023</t>
  </si>
  <si>
    <t>JANINE LOPES TOLOI</t>
  </si>
  <si>
    <t>VILMA DE BRITO</t>
  </si>
  <si>
    <t>12147-9</t>
  </si>
  <si>
    <t>CARGA HORÁRIA -  20 DIAS ÚTEIS - 120 HS</t>
  </si>
  <si>
    <t>ESCALA DE PLANTÃO TÉCNICOS DE ENFERMAGEM NOTURNO</t>
  </si>
  <si>
    <t>ROSILENE HIPÓLITO</t>
  </si>
  <si>
    <t>13222-5</t>
  </si>
  <si>
    <t>ANGELITA VENANCIO TRUCOLO</t>
  </si>
  <si>
    <t>SN*</t>
  </si>
  <si>
    <t>IZABEL LUIZA SOARES</t>
  </si>
  <si>
    <t>42677-6</t>
  </si>
  <si>
    <t>GRASIELA ANGELI</t>
  </si>
  <si>
    <t>11574-6</t>
  </si>
  <si>
    <t>ILZA PASTORA DE ANDRADE</t>
  </si>
  <si>
    <t>11829-0</t>
  </si>
  <si>
    <t>JOSEFA IVANEIDE DA SILVA</t>
  </si>
  <si>
    <t>FÉRIAS 20 DIAS A PARTIR DE 19/09/2023</t>
  </si>
  <si>
    <t>LILIAN SOARES DOS SANTOS PONCE</t>
  </si>
  <si>
    <t>12219-0</t>
  </si>
  <si>
    <t>MARCELO FABIANI SILVA</t>
  </si>
  <si>
    <t>13887-8</t>
  </si>
  <si>
    <t>MARIA APARECIDA DA SILVA</t>
  </si>
  <si>
    <t>388029</t>
  </si>
  <si>
    <t>ATESTADO 180 DIAS A PARTIR DE 19/06/2023</t>
  </si>
  <si>
    <t>13680-8</t>
  </si>
  <si>
    <t>MARIA REGINA RODRIGUES SILVA</t>
  </si>
  <si>
    <t>FÁTIMA FERNANDES DOS SANTOS</t>
  </si>
  <si>
    <t xml:space="preserve">HUGA SERRA </t>
  </si>
  <si>
    <t>GODBERG APARECIDA REMIGIO</t>
  </si>
  <si>
    <t>CARGA HORÁRIA - 23 DIAS ÚTEIS - 138 HS</t>
  </si>
  <si>
    <t>13180-6</t>
  </si>
  <si>
    <t>DENISE BOAVENTURA</t>
  </si>
  <si>
    <t>FÉRIAS  20 DIAS 26/09/2023</t>
  </si>
  <si>
    <t>12389-7</t>
  </si>
  <si>
    <t>ELIANIA DA SILVA</t>
  </si>
  <si>
    <t>12172-0</t>
  </si>
  <si>
    <t>JOÃO BATISTA DE OLIVEIRA FILHO</t>
  </si>
  <si>
    <t>12926-7</t>
  </si>
  <si>
    <t>LUCILENE A SILVA MENDES</t>
  </si>
  <si>
    <t>12420-6</t>
  </si>
  <si>
    <t>MARCIO LEANDRO DE OLIVEIRA</t>
  </si>
  <si>
    <t>13164-4</t>
  </si>
  <si>
    <t xml:space="preserve">MARTA LUISA ROSA DA SILVA </t>
  </si>
  <si>
    <t xml:space="preserve">NILZA MOREIRA PINHO </t>
  </si>
  <si>
    <t>10628-3</t>
  </si>
  <si>
    <t>SILVANA TEIXEIRA</t>
  </si>
  <si>
    <t>13268-3</t>
  </si>
  <si>
    <t>SILVIA LOPES DA SILVA</t>
  </si>
  <si>
    <t>13679-4</t>
  </si>
  <si>
    <t>THIAGO GONÇALVES MEDEIROS</t>
  </si>
  <si>
    <t>42674-1</t>
  </si>
  <si>
    <t>EUDETE APARECIDA PICOLOTO</t>
  </si>
  <si>
    <t>14262-0</t>
  </si>
  <si>
    <t>VANESSA LUIZ HONORATO FRANDINI</t>
  </si>
  <si>
    <t>11128-7</t>
  </si>
  <si>
    <t>VANDERLUCIA CALDEIRA DA SILVA</t>
  </si>
  <si>
    <t>10522-8</t>
  </si>
  <si>
    <t>ADALBERTO JOSÉ KOSCOSQUI</t>
  </si>
  <si>
    <t>42678-4</t>
  </si>
  <si>
    <t>ALINE LIMA DOS SANTOS</t>
  </si>
  <si>
    <t>43028-5</t>
  </si>
  <si>
    <t>CRISTIANE  APARECIDA BALBINO</t>
  </si>
  <si>
    <t>10722-0</t>
  </si>
  <si>
    <t>EDNA REGINA DA SILVA</t>
  </si>
  <si>
    <t>BH</t>
  </si>
  <si>
    <t>12851-1</t>
  </si>
  <si>
    <t>ISMAR DA CRUZ REIS JUNIOR</t>
  </si>
  <si>
    <t>MÁRCIA REGINA DE OLIVEIRA</t>
  </si>
  <si>
    <t>13712-0</t>
  </si>
  <si>
    <t>LISANIA PINTO</t>
  </si>
  <si>
    <t>741333</t>
  </si>
  <si>
    <t>MARIA JOSE DE LIMA MACHADO</t>
  </si>
  <si>
    <t>12480-8</t>
  </si>
  <si>
    <t>NERCI APDA DE CASTRO DESTACIO</t>
  </si>
  <si>
    <t>GISELE APARECIDA DA SILVA</t>
  </si>
  <si>
    <t>13694-8</t>
  </si>
  <si>
    <t>SIMONE PEREIRA DA SILVA</t>
  </si>
  <si>
    <t>SANDRA CRISTINA FERNANDES BERALDO</t>
  </si>
  <si>
    <t>DIANA BRANDÃO</t>
  </si>
  <si>
    <t>DANIELE PEREIRA DO CARMO</t>
  </si>
  <si>
    <t>PATRICIA APARECIDA DA SILVA</t>
  </si>
  <si>
    <t>ATESTADO 180 DIAS A PARTIR DE 17/03/2023</t>
  </si>
  <si>
    <t>ELIZIANE MENDES</t>
  </si>
  <si>
    <t>19H - 01H</t>
  </si>
  <si>
    <t>MIRIAM OLIVEIRA DOS SANTOS SILVA</t>
  </si>
  <si>
    <r>
      <t xml:space="preserve">ESCALA DE TRABALHO DO UPA Sabará – SETEMBRO -  2023
</t>
    </r>
    <r>
      <rPr>
        <b/>
        <sz val="10"/>
        <rFont val="Arial"/>
        <family val="2"/>
        <charset val="1"/>
      </rPr>
      <t xml:space="preserve">CARGA HORÁRIA – 20 DIAS ÚTEIS -120 HS
</t>
    </r>
    <r>
      <rPr>
        <b/>
        <sz val="9"/>
        <rFont val="Arial"/>
        <family val="2"/>
        <charset val="1"/>
      </rPr>
      <t>ESCALA DE PLANTÃO – DEMAIS FUNÇÕES</t>
    </r>
  </si>
  <si>
    <t>Farmacêutica</t>
  </si>
  <si>
    <t>CRF PR</t>
  </si>
  <si>
    <t>VIVIANE CRISTINA BOLOGNINI</t>
  </si>
  <si>
    <t>14H30 as 20H30</t>
  </si>
  <si>
    <t>Assistente Social</t>
  </si>
  <si>
    <t>CRESS</t>
  </si>
  <si>
    <t>13765-0</t>
  </si>
  <si>
    <t>POLIANA DE PAULA AMANCIO</t>
  </si>
  <si>
    <t>6587 PR</t>
  </si>
  <si>
    <t>13H as 19H</t>
  </si>
  <si>
    <t>Rouparia</t>
  </si>
  <si>
    <t>11910-5</t>
  </si>
  <si>
    <t>JOAO VITOR DA SILVA</t>
  </si>
  <si>
    <t>não possui</t>
  </si>
  <si>
    <t>07H30 as 13H30</t>
  </si>
  <si>
    <t>10485-0</t>
  </si>
  <si>
    <t>DIRCE</t>
  </si>
  <si>
    <t>Evelyne</t>
  </si>
  <si>
    <t>Legendas:</t>
  </si>
  <si>
    <t>AVISOS:</t>
  </si>
  <si>
    <t>_________________________</t>
  </si>
  <si>
    <t>14:30 ÁS 20:30</t>
  </si>
  <si>
    <t>Banco de horas</t>
  </si>
  <si>
    <t>Matrícula 10.946-0</t>
  </si>
  <si>
    <t>07H AS 13H</t>
  </si>
  <si>
    <t>Coord. Administrativa</t>
  </si>
  <si>
    <t>ESCALA UPA SABARÁ - SETEMBRO 2023 - 19 DIAS ÚTEIS - 152 H
ESCALA DE PLANTÃO - AGENTES CONTROLE ENDEMIAS - NOTIFICAÇÕES RDNO, GAL, LAUDOS TESTE RÁPIDO</t>
  </si>
  <si>
    <t>SIRLENE CARRETI</t>
  </si>
  <si>
    <t>07 -19H</t>
  </si>
  <si>
    <t>TI2</t>
  </si>
  <si>
    <t>T*</t>
  </si>
  <si>
    <t>TI</t>
  </si>
  <si>
    <t>FÉRIAS 20/09 A 09/10/2023 - 20 DIAS</t>
  </si>
  <si>
    <t>EDNA APARECIDA BARBOSA DA SILVA</t>
  </si>
  <si>
    <t xml:space="preserve">P </t>
  </si>
  <si>
    <t>P1*</t>
  </si>
  <si>
    <t>FRANCESCA A. WILLY AMARAL</t>
  </si>
  <si>
    <t>EDMARA DOS SANTOS PEREIRA</t>
  </si>
  <si>
    <t>07 - 16H</t>
  </si>
  <si>
    <t>P1</t>
  </si>
  <si>
    <t>M*</t>
  </si>
  <si>
    <t>MÁRCIA TOMOKO HORITA</t>
  </si>
  <si>
    <t>ELIEZER ALVES FERREIRA</t>
  </si>
  <si>
    <t xml:space="preserve">19 - 01H </t>
  </si>
  <si>
    <t>I*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</si>
</sst>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6">
    <font>
      <sz val="11"/>
      <color theme="1"/>
      <name val="Calibri"/>
      <family val="2"/>
      <scheme val="minor"/>
    </font>
    <font>
      <b/>
      <sz val="15"/>
      <color rgb="FFFF0000"/>
      <name val="Arial"/>
      <family val="2"/>
      <charset val="1"/>
    </font>
    <font>
      <b/>
      <sz val="15"/>
      <name val="Arial"/>
      <family val="2"/>
      <charset val="1"/>
    </font>
    <font>
      <b/>
      <sz val="10"/>
      <name val="Calibri"/>
      <family val="2"/>
      <charset val="1"/>
    </font>
    <font>
      <b/>
      <sz val="10"/>
      <name val="Arial Narrow"/>
      <family val="2"/>
      <charset val="1"/>
    </font>
    <font>
      <b/>
      <sz val="10"/>
      <name val="Arial"/>
      <family val="2"/>
      <charset val="1"/>
    </font>
    <font>
      <sz val="10"/>
      <color rgb="FF000000"/>
      <name val="Calibri"/>
      <family val="2"/>
      <charset val="1"/>
    </font>
    <font>
      <sz val="10"/>
      <name val="Verdana"/>
      <family val="2"/>
      <charset val="1"/>
    </font>
    <font>
      <sz val="10"/>
      <name val="Arial"/>
      <family val="2"/>
      <charset val="1"/>
    </font>
    <font>
      <sz val="11"/>
      <name val="Calibri"/>
      <family val="2"/>
      <charset val="1"/>
    </font>
    <font>
      <sz val="10"/>
      <color theme="1"/>
      <name val="Arial"/>
      <family val="2"/>
      <charset val="1"/>
    </font>
    <font>
      <sz val="10"/>
      <name val="Arial Narrow"/>
      <family val="2"/>
      <charset val="1"/>
    </font>
    <font>
      <sz val="10"/>
      <color theme="0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1"/>
    </font>
    <font>
      <b/>
      <sz val="12"/>
      <name val="Arial"/>
      <family val="2"/>
      <charset val="1"/>
    </font>
    <font>
      <b/>
      <sz val="11"/>
      <name val="Arial"/>
      <family val="2"/>
      <charset val="1"/>
    </font>
    <font>
      <sz val="12"/>
      <name val="Arial"/>
      <family val="2"/>
      <charset val="1"/>
    </font>
    <font>
      <sz val="7"/>
      <name val="Arial"/>
      <family val="2"/>
      <charset val="1"/>
    </font>
    <font>
      <b/>
      <sz val="13"/>
      <color rgb="FF000000"/>
      <name val="Calibri"/>
      <family val="2"/>
      <charset val="1"/>
    </font>
    <font>
      <sz val="9"/>
      <name val="Albertus MT"/>
      <family val="2"/>
      <charset val="1"/>
    </font>
    <font>
      <sz val="5"/>
      <color rgb="FF000000"/>
      <name val="Albertus MT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Narrow"/>
      <family val="2"/>
      <charset val="1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color rgb="FF000000"/>
      <name val="Times New Roman"/>
      <family val="1"/>
    </font>
    <font>
      <sz val="12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10"/>
      <color rgb="FFFF0000"/>
      <name val="Arial"/>
      <family val="2"/>
      <charset val="1"/>
    </font>
    <font>
      <b/>
      <sz val="8"/>
      <color rgb="FF000000"/>
      <name val="Calibri"/>
      <family val="2"/>
      <charset val="1"/>
    </font>
    <font>
      <b/>
      <sz val="8"/>
      <name val="Calibri"/>
      <family val="2"/>
      <charset val="1"/>
    </font>
    <font>
      <b/>
      <sz val="7"/>
      <color rgb="FF000000"/>
      <name val="Arial Narrow"/>
      <family val="2"/>
      <charset val="1"/>
    </font>
    <font>
      <b/>
      <sz val="6.5"/>
      <name val="Arial"/>
      <family val="2"/>
      <charset val="1"/>
    </font>
    <font>
      <b/>
      <sz val="9"/>
      <name val="Arial"/>
      <family val="2"/>
      <charset val="1"/>
    </font>
    <font>
      <sz val="7"/>
      <color rgb="FF000000"/>
      <name val="Arial Narrow"/>
      <family val="2"/>
      <charset val="1"/>
    </font>
    <font>
      <sz val="8"/>
      <name val="Calibri"/>
      <family val="2"/>
      <charset val="1"/>
    </font>
    <font>
      <sz val="9"/>
      <name val="Arial Narrow"/>
      <family val="2"/>
      <charset val="1"/>
    </font>
    <font>
      <b/>
      <sz val="6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9"/>
      <color rgb="FF000000"/>
      <name val="Arial Narrow"/>
      <family val="2"/>
      <charset val="1"/>
    </font>
    <font>
      <b/>
      <u/>
      <sz val="8"/>
      <name val="Calibri"/>
      <family val="2"/>
    </font>
    <font>
      <b/>
      <sz val="8"/>
      <name val="Calibri"/>
      <family val="2"/>
    </font>
    <font>
      <b/>
      <sz val="9"/>
      <color rgb="FF000000"/>
      <name val="Calibri"/>
      <family val="2"/>
      <charset val="1"/>
    </font>
    <font>
      <sz val="8"/>
      <name val="Calibri"/>
      <family val="2"/>
    </font>
    <font>
      <u/>
      <sz val="8"/>
      <name val="Calibri"/>
      <family val="2"/>
    </font>
    <font>
      <sz val="5"/>
      <color rgb="FF000000"/>
      <name val="Arial Narrow"/>
      <family val="2"/>
      <charset val="1"/>
    </font>
    <font>
      <sz val="18"/>
      <name val="Arial"/>
      <family val="2"/>
      <charset val="1"/>
    </font>
    <font>
      <sz val="14"/>
      <name val="Calibri"/>
      <family val="2"/>
      <charset val="1"/>
    </font>
    <font>
      <sz val="14"/>
      <name val="Arial Narrow"/>
      <family val="2"/>
      <charset val="1"/>
    </font>
    <font>
      <sz val="14"/>
      <name val="Arial"/>
      <family val="2"/>
      <charset val="1"/>
    </font>
    <font>
      <sz val="14"/>
      <name val="Arial"/>
      <family val="2"/>
    </font>
    <font>
      <b/>
      <sz val="14"/>
      <name val="Arial"/>
      <family val="2"/>
    </font>
    <font>
      <sz val="7.5"/>
      <name val="Arial"/>
      <family val="2"/>
      <charset val="1"/>
    </font>
    <font>
      <b/>
      <sz val="14"/>
      <name val="Calibri"/>
      <family val="2"/>
      <scheme val="minor"/>
    </font>
    <font>
      <b/>
      <sz val="14"/>
      <name val="Arial Narrow"/>
      <family val="2"/>
    </font>
    <font>
      <sz val="14"/>
      <name val="Arial Narrow"/>
      <family val="2"/>
    </font>
    <font>
      <sz val="14"/>
      <color theme="1"/>
      <name val="Arial"/>
      <family val="2"/>
    </font>
    <font>
      <b/>
      <sz val="9"/>
      <color rgb="FFFF0000"/>
      <name val="Arial"/>
      <family val="2"/>
      <charset val="1"/>
    </font>
    <font>
      <b/>
      <sz val="9"/>
      <name val="Calibri"/>
      <family val="2"/>
      <charset val="1"/>
    </font>
    <font>
      <b/>
      <sz val="8.5"/>
      <name val="Arial"/>
      <family val="2"/>
      <charset val="1"/>
    </font>
    <font>
      <sz val="9"/>
      <name val="Calibri"/>
      <family val="2"/>
      <charset val="1"/>
    </font>
    <font>
      <b/>
      <u/>
      <sz val="9"/>
      <name val="Calibri"/>
      <family val="2"/>
    </font>
    <font>
      <sz val="10"/>
      <color rgb="FF000000"/>
      <name val="Arial"/>
      <family val="2"/>
      <charset val="1"/>
    </font>
    <font>
      <b/>
      <u/>
      <sz val="8.5"/>
      <name val="Arial"/>
      <family val="2"/>
    </font>
    <font>
      <b/>
      <u/>
      <sz val="8.5"/>
      <name val="Arial"/>
      <family val="2"/>
      <charset val="1"/>
    </font>
    <font>
      <b/>
      <u/>
      <sz val="9"/>
      <color theme="1"/>
      <name val="Calibri"/>
      <family val="2"/>
    </font>
    <font>
      <sz val="9"/>
      <color theme="1"/>
      <name val="Calibri"/>
      <family val="2"/>
      <charset val="1"/>
    </font>
    <font>
      <u/>
      <sz val="8.5"/>
      <name val="Arial"/>
      <family val="2"/>
    </font>
    <font>
      <b/>
      <sz val="10"/>
      <color rgb="FF000000"/>
      <name val="Arial"/>
      <family val="2"/>
      <charset val="1"/>
    </font>
    <font>
      <sz val="9"/>
      <color rgb="FF000000"/>
      <name val="Calibri"/>
      <family val="2"/>
      <charset val="1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rgb="FF000000"/>
      <name val="Calibri"/>
      <family val="2"/>
      <charset val="1"/>
    </font>
  </fonts>
  <fills count="30">
    <fill>
      <patternFill patternType="none"/>
    </fill>
    <fill>
      <patternFill patternType="gray125"/>
    </fill>
    <fill>
      <patternFill patternType="solid">
        <fgColor rgb="FFF7D1D5"/>
        <bgColor rgb="FFF2DCDB"/>
      </patternFill>
    </fill>
    <fill>
      <patternFill patternType="solid">
        <fgColor rgb="FFF2DCDB"/>
        <bgColor rgb="FFF7D1D5"/>
      </patternFill>
    </fill>
    <fill>
      <patternFill patternType="solid">
        <fgColor rgb="FFBFBFBF"/>
        <bgColor rgb="FFB2B2B2"/>
      </patternFill>
    </fill>
    <fill>
      <patternFill patternType="solid">
        <fgColor rgb="FFFCD5B5"/>
        <bgColor rgb="FFFFDBB6"/>
      </patternFill>
    </fill>
    <fill>
      <patternFill patternType="solid">
        <fgColor rgb="FFFFFFFF"/>
        <bgColor rgb="FFCCFFFF"/>
      </patternFill>
    </fill>
    <fill>
      <patternFill patternType="solid">
        <fgColor theme="0"/>
        <bgColor rgb="FF0033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rgb="FFF7D1D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F7D1D5"/>
      </patternFill>
    </fill>
    <fill>
      <patternFill patternType="solid">
        <fgColor theme="9" tint="0.39997558519241921"/>
        <bgColor indexed="31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AC090"/>
        <bgColor rgb="FFFFA6A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FFA6A6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AC090"/>
        <bgColor rgb="FFE6B9B8"/>
      </patternFill>
    </fill>
    <fill>
      <patternFill patternType="solid">
        <fgColor theme="9" tint="0.39997558519241921"/>
        <bgColor indexed="22"/>
      </patternFill>
    </fill>
    <fill>
      <patternFill patternType="solid">
        <fgColor theme="9" tint="0.59999389629810485"/>
        <bgColor rgb="FFFAC09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B2B2B2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33" fillId="0" borderId="0"/>
    <xf numFmtId="0" fontId="35" fillId="0" borderId="0"/>
  </cellStyleXfs>
  <cellXfs count="361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5" fillId="0" borderId="3" xfId="0" applyFont="1" applyBorder="1" applyAlignment="1" applyProtection="1">
      <alignment horizontal="center" vertical="center" readingOrder="1"/>
      <protection locked="0"/>
    </xf>
    <xf numFmtId="0" fontId="5" fillId="4" borderId="3" xfId="0" applyFont="1" applyFill="1" applyBorder="1" applyAlignment="1" applyProtection="1">
      <alignment horizontal="center" vertical="center" readingOrder="1"/>
    </xf>
    <xf numFmtId="0" fontId="5" fillId="5" borderId="3" xfId="0" applyFont="1" applyFill="1" applyBorder="1" applyAlignment="1" applyProtection="1">
      <alignment horizontal="center" vertical="center" readingOrder="1"/>
      <protection locked="0"/>
    </xf>
    <xf numFmtId="0" fontId="8" fillId="6" borderId="2" xfId="0" applyFont="1" applyFill="1" applyBorder="1" applyAlignment="1">
      <alignment horizontal="left" vertical="center"/>
    </xf>
    <xf numFmtId="0" fontId="8" fillId="6" borderId="3" xfId="0" applyFont="1" applyFill="1" applyBorder="1" applyAlignment="1">
      <alignment horizontal="left" vertical="center"/>
    </xf>
    <xf numFmtId="0" fontId="8" fillId="6" borderId="3" xfId="0" applyFont="1" applyFill="1" applyBorder="1" applyAlignment="1">
      <alignment horizontal="center" vertical="center"/>
    </xf>
    <xf numFmtId="0" fontId="10" fillId="7" borderId="3" xfId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2" fontId="11" fillId="3" borderId="3" xfId="0" applyNumberFormat="1" applyFont="1" applyFill="1" applyBorder="1" applyAlignment="1">
      <alignment horizontal="center" vertical="center" shrinkToFit="1"/>
    </xf>
    <xf numFmtId="2" fontId="11" fillId="3" borderId="4" xfId="0" applyNumberFormat="1" applyFont="1" applyFill="1" applyBorder="1" applyAlignment="1">
      <alignment horizontal="center" vertical="center" shrinkToFit="1"/>
    </xf>
    <xf numFmtId="0" fontId="5" fillId="5" borderId="3" xfId="0" applyFont="1" applyFill="1" applyBorder="1" applyAlignment="1" applyProtection="1">
      <alignment horizontal="center" vertical="center" readingOrder="1"/>
    </xf>
    <xf numFmtId="0" fontId="8" fillId="5" borderId="3" xfId="0" applyFont="1" applyFill="1" applyBorder="1" applyAlignment="1" applyProtection="1">
      <alignment horizontal="right" vertical="center" readingOrder="1"/>
    </xf>
    <xf numFmtId="0" fontId="5" fillId="0" borderId="3" xfId="0" applyFont="1" applyBorder="1" applyAlignment="1" applyProtection="1">
      <alignment vertical="center" readingOrder="1"/>
    </xf>
    <xf numFmtId="2" fontId="5" fillId="0" borderId="3" xfId="0" applyNumberFormat="1" applyFont="1" applyBorder="1" applyAlignment="1" applyProtection="1">
      <alignment vertical="center" readingOrder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5" xfId="0" applyFont="1" applyBorder="1" applyAlignment="1" applyProtection="1">
      <alignment horizontal="center" vertical="center" readingOrder="1"/>
      <protection locked="0"/>
    </xf>
    <xf numFmtId="0" fontId="5" fillId="0" borderId="5" xfId="0" applyFont="1" applyBorder="1" applyAlignment="1" applyProtection="1">
      <alignment horizontal="center" vertical="center" readingOrder="1"/>
    </xf>
    <xf numFmtId="0" fontId="8" fillId="0" borderId="5" xfId="0" applyFont="1" applyBorder="1" applyAlignment="1" applyProtection="1">
      <alignment horizontal="right" vertical="center" readingOrder="1"/>
    </xf>
    <xf numFmtId="0" fontId="5" fillId="0" borderId="5" xfId="0" applyFont="1" applyBorder="1" applyAlignment="1" applyProtection="1">
      <alignment vertical="center" readingOrder="1"/>
    </xf>
    <xf numFmtId="2" fontId="5" fillId="0" borderId="5" xfId="0" applyNumberFormat="1" applyFont="1" applyBorder="1" applyAlignment="1" applyProtection="1">
      <alignment vertical="center" readingOrder="1"/>
    </xf>
    <xf numFmtId="0" fontId="5" fillId="0" borderId="6" xfId="0" applyFont="1" applyBorder="1" applyAlignment="1" applyProtection="1">
      <alignment horizontal="center" vertical="center" readingOrder="1"/>
      <protection locked="0"/>
    </xf>
    <xf numFmtId="0" fontId="5" fillId="0" borderId="6" xfId="0" applyFont="1" applyBorder="1" applyAlignment="1" applyProtection="1">
      <alignment horizontal="center" vertical="center" readingOrder="1"/>
    </xf>
    <xf numFmtId="0" fontId="8" fillId="0" borderId="6" xfId="0" applyFont="1" applyBorder="1" applyAlignment="1" applyProtection="1">
      <alignment horizontal="right" vertical="center" readingOrder="1"/>
    </xf>
    <xf numFmtId="0" fontId="5" fillId="0" borderId="6" xfId="0" applyFont="1" applyBorder="1" applyAlignment="1" applyProtection="1">
      <alignment vertical="center" readingOrder="1"/>
    </xf>
    <xf numFmtId="2" fontId="5" fillId="0" borderId="6" xfId="0" applyNumberFormat="1" applyFont="1" applyBorder="1" applyAlignment="1" applyProtection="1">
      <alignment vertical="center" readingOrder="1"/>
    </xf>
    <xf numFmtId="0" fontId="13" fillId="0" borderId="3" xfId="0" applyFont="1" applyBorder="1" applyAlignment="1" applyProtection="1">
      <alignment horizontal="center" vertical="center" readingOrder="1"/>
      <protection locked="0"/>
    </xf>
    <xf numFmtId="0" fontId="13" fillId="5" borderId="3" xfId="0" applyFont="1" applyFill="1" applyBorder="1" applyAlignment="1" applyProtection="1">
      <alignment horizontal="center" vertical="center" readingOrder="1"/>
    </xf>
    <xf numFmtId="0" fontId="14" fillId="5" borderId="3" xfId="0" applyFont="1" applyFill="1" applyBorder="1" applyAlignment="1" applyProtection="1">
      <alignment horizontal="right" vertical="center" readingOrder="1"/>
    </xf>
    <xf numFmtId="0" fontId="13" fillId="0" borderId="3" xfId="0" applyFont="1" applyBorder="1" applyAlignment="1" applyProtection="1">
      <alignment vertical="center" readingOrder="1"/>
    </xf>
    <xf numFmtId="2" fontId="13" fillId="0" borderId="3" xfId="0" applyNumberFormat="1" applyFont="1" applyBorder="1" applyAlignment="1" applyProtection="1">
      <alignment vertical="center" readingOrder="1"/>
    </xf>
    <xf numFmtId="0" fontId="6" fillId="0" borderId="3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15" fillId="6" borderId="1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5" fillId="6" borderId="3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3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0" fillId="8" borderId="3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8" borderId="3" xfId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0" fontId="12" fillId="8" borderId="3" xfId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49" fontId="15" fillId="6" borderId="3" xfId="0" applyNumberFormat="1" applyFont="1" applyFill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/>
    <xf numFmtId="0" fontId="8" fillId="0" borderId="0" xfId="0" applyFont="1" applyBorder="1" applyAlignment="1">
      <alignment horizontal="left" vertical="center"/>
    </xf>
    <xf numFmtId="0" fontId="10" fillId="0" borderId="0" xfId="1" applyFont="1" applyFill="1" applyBorder="1" applyAlignment="1">
      <alignment horizontal="center" vertical="center"/>
    </xf>
    <xf numFmtId="0" fontId="10" fillId="8" borderId="0" xfId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2" fontId="11" fillId="3" borderId="0" xfId="0" applyNumberFormat="1" applyFont="1" applyFill="1" applyBorder="1" applyAlignment="1">
      <alignment horizontal="center" vertical="center" shrinkToFit="1"/>
    </xf>
    <xf numFmtId="2" fontId="11" fillId="3" borderId="12" xfId="0" applyNumberFormat="1" applyFont="1" applyFill="1" applyBorder="1" applyAlignment="1">
      <alignment horizontal="center" vertical="center" shrinkToFit="1"/>
    </xf>
    <xf numFmtId="0" fontId="13" fillId="0" borderId="0" xfId="0" applyFont="1" applyBorder="1" applyAlignment="1" applyProtection="1">
      <alignment horizontal="center" vertical="center" readingOrder="1"/>
      <protection locked="0"/>
    </xf>
    <xf numFmtId="0" fontId="5" fillId="4" borderId="0" xfId="0" applyFont="1" applyFill="1" applyBorder="1" applyAlignment="1" applyProtection="1">
      <alignment horizontal="center" vertical="center" readingOrder="1"/>
    </xf>
    <xf numFmtId="0" fontId="13" fillId="5" borderId="0" xfId="0" applyFont="1" applyFill="1" applyBorder="1" applyAlignment="1" applyProtection="1">
      <alignment horizontal="center" vertical="center" readingOrder="1"/>
    </xf>
    <xf numFmtId="0" fontId="14" fillId="5" borderId="0" xfId="0" applyFont="1" applyFill="1" applyBorder="1" applyAlignment="1" applyProtection="1">
      <alignment horizontal="right" vertical="center" readingOrder="1"/>
    </xf>
    <xf numFmtId="0" fontId="13" fillId="0" borderId="0" xfId="0" applyFont="1" applyBorder="1" applyAlignment="1" applyProtection="1">
      <alignment vertical="center" readingOrder="1"/>
    </xf>
    <xf numFmtId="2" fontId="13" fillId="0" borderId="0" xfId="0" applyNumberFormat="1" applyFont="1" applyBorder="1" applyAlignment="1" applyProtection="1">
      <alignment vertical="center" readingOrder="1"/>
    </xf>
    <xf numFmtId="0" fontId="8" fillId="8" borderId="9" xfId="1" applyFont="1" applyFill="1" applyBorder="1" applyAlignment="1">
      <alignment vertical="center"/>
    </xf>
    <xf numFmtId="0" fontId="27" fillId="0" borderId="3" xfId="0" applyFont="1" applyBorder="1" applyAlignment="1">
      <alignment vertical="center"/>
    </xf>
    <xf numFmtId="0" fontId="27" fillId="0" borderId="3" xfId="0" applyFont="1" applyBorder="1" applyAlignment="1">
      <alignment horizontal="left" vertical="center"/>
    </xf>
    <xf numFmtId="0" fontId="30" fillId="0" borderId="19" xfId="0" applyFont="1" applyBorder="1" applyAlignment="1">
      <alignment wrapText="1"/>
    </xf>
    <xf numFmtId="0" fontId="31" fillId="0" borderId="0" xfId="0" applyFont="1"/>
    <xf numFmtId="0" fontId="30" fillId="0" borderId="21" xfId="0" applyFont="1" applyBorder="1" applyAlignment="1">
      <alignment wrapText="1"/>
    </xf>
    <xf numFmtId="0" fontId="32" fillId="0" borderId="0" xfId="0" applyFont="1" applyAlignment="1">
      <alignment vertical="center"/>
    </xf>
    <xf numFmtId="0" fontId="34" fillId="12" borderId="3" xfId="2" applyFont="1" applyFill="1" applyBorder="1" applyAlignment="1">
      <alignment horizontal="center" vertical="center"/>
    </xf>
    <xf numFmtId="0" fontId="34" fillId="12" borderId="3" xfId="2" applyFont="1" applyFill="1" applyBorder="1" applyAlignment="1">
      <alignment horizontal="left" vertical="center"/>
    </xf>
    <xf numFmtId="0" fontId="34" fillId="12" borderId="3" xfId="0" applyFont="1" applyFill="1" applyBorder="1" applyAlignment="1">
      <alignment horizontal="center" vertical="center"/>
    </xf>
    <xf numFmtId="0" fontId="34" fillId="0" borderId="3" xfId="2" applyFont="1" applyFill="1" applyBorder="1" applyAlignment="1">
      <alignment horizontal="center" vertical="center"/>
    </xf>
    <xf numFmtId="0" fontId="34" fillId="0" borderId="3" xfId="2" applyFont="1" applyFill="1" applyBorder="1" applyAlignment="1">
      <alignment horizontal="left" vertical="center"/>
    </xf>
    <xf numFmtId="1" fontId="34" fillId="0" borderId="22" xfId="3" applyNumberFormat="1" applyFont="1" applyFill="1" applyBorder="1" applyAlignment="1">
      <alignment horizontal="center" vertical="center" shrinkToFit="1"/>
    </xf>
    <xf numFmtId="0" fontId="36" fillId="13" borderId="3" xfId="2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36" fillId="14" borderId="3" xfId="0" applyFont="1" applyFill="1" applyBorder="1" applyAlignment="1">
      <alignment horizontal="center" vertical="center"/>
    </xf>
    <xf numFmtId="0" fontId="34" fillId="15" borderId="3" xfId="0" applyFont="1" applyFill="1" applyBorder="1" applyAlignment="1">
      <alignment horizontal="center" vertical="center"/>
    </xf>
    <xf numFmtId="0" fontId="36" fillId="16" borderId="3" xfId="2" applyFont="1" applyFill="1" applyBorder="1" applyAlignment="1">
      <alignment horizontal="center" vertical="center" shrinkToFit="1"/>
    </xf>
    <xf numFmtId="1" fontId="34" fillId="0" borderId="23" xfId="3" applyNumberFormat="1" applyFont="1" applyFill="1" applyBorder="1" applyAlignment="1">
      <alignment horizontal="center" vertical="center" shrinkToFit="1"/>
    </xf>
    <xf numFmtId="1" fontId="34" fillId="0" borderId="0" xfId="3" applyNumberFormat="1" applyFont="1" applyFill="1" applyBorder="1" applyAlignment="1">
      <alignment horizontal="center" vertical="center" shrinkToFit="1"/>
    </xf>
    <xf numFmtId="0" fontId="36" fillId="17" borderId="3" xfId="0" applyFont="1" applyFill="1" applyBorder="1" applyAlignment="1">
      <alignment horizontal="center" vertical="center"/>
    </xf>
    <xf numFmtId="0" fontId="34" fillId="0" borderId="9" xfId="0" applyFont="1" applyBorder="1" applyAlignment="1">
      <alignment horizontal="center" vertical="center" readingOrder="1"/>
    </xf>
    <xf numFmtId="0" fontId="34" fillId="0" borderId="22" xfId="3" applyFont="1" applyFill="1" applyBorder="1" applyAlignment="1">
      <alignment horizontal="left" vertical="center" wrapText="1"/>
    </xf>
    <xf numFmtId="0" fontId="23" fillId="15" borderId="3" xfId="0" applyFont="1" applyFill="1" applyBorder="1" applyAlignment="1">
      <alignment horizontal="center" vertical="center"/>
    </xf>
    <xf numFmtId="0" fontId="34" fillId="0" borderId="3" xfId="0" applyFont="1" applyBorder="1" applyAlignment="1">
      <alignment horizontal="center" vertical="center" readingOrder="1"/>
    </xf>
    <xf numFmtId="1" fontId="34" fillId="0" borderId="3" xfId="3" applyNumberFormat="1" applyFont="1" applyFill="1" applyBorder="1" applyAlignment="1">
      <alignment horizontal="center" vertical="center" shrinkToFit="1"/>
    </xf>
    <xf numFmtId="0" fontId="24" fillId="18" borderId="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24" fillId="13" borderId="3" xfId="2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8" fillId="14" borderId="3" xfId="0" applyFont="1" applyFill="1" applyBorder="1" applyAlignment="1">
      <alignment horizontal="center" vertical="center"/>
    </xf>
    <xf numFmtId="0" fontId="36" fillId="0" borderId="0" xfId="0" applyFont="1"/>
    <xf numFmtId="0" fontId="39" fillId="0" borderId="0" xfId="0" applyFont="1"/>
    <xf numFmtId="0" fontId="40" fillId="0" borderId="0" xfId="0" applyFont="1"/>
    <xf numFmtId="0" fontId="39" fillId="0" borderId="0" xfId="0" applyFont="1" applyFill="1"/>
    <xf numFmtId="0" fontId="39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43" fillId="19" borderId="3" xfId="0" applyFont="1" applyFill="1" applyBorder="1" applyAlignment="1">
      <alignment horizontal="center" vertical="center"/>
    </xf>
    <xf numFmtId="0" fontId="45" fillId="20" borderId="3" xfId="0" applyFont="1" applyFill="1" applyBorder="1" applyAlignment="1">
      <alignment horizontal="center"/>
    </xf>
    <xf numFmtId="0" fontId="42" fillId="0" borderId="2" xfId="1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0" fontId="43" fillId="21" borderId="3" xfId="0" applyFont="1" applyFill="1" applyBorder="1" applyAlignment="1">
      <alignment horizontal="center" vertical="center"/>
    </xf>
    <xf numFmtId="17" fontId="47" fillId="0" borderId="3" xfId="1" applyNumberFormat="1" applyFont="1" applyBorder="1" applyAlignment="1">
      <alignment horizontal="center" vertical="center"/>
    </xf>
    <xf numFmtId="0" fontId="48" fillId="0" borderId="3" xfId="1" applyFont="1" applyFill="1" applyBorder="1" applyAlignment="1">
      <alignment horizontal="center" vertical="center"/>
    </xf>
    <xf numFmtId="0" fontId="48" fillId="10" borderId="3" xfId="1" applyFont="1" applyFill="1" applyBorder="1" applyAlignment="1">
      <alignment horizontal="center" vertical="center"/>
    </xf>
    <xf numFmtId="0" fontId="15" fillId="22" borderId="3" xfId="1" applyFont="1" applyFill="1" applyBorder="1" applyAlignment="1">
      <alignment horizontal="center" vertical="center"/>
    </xf>
    <xf numFmtId="0" fontId="49" fillId="22" borderId="3" xfId="0" applyFont="1" applyFill="1" applyBorder="1" applyAlignment="1">
      <alignment horizontal="center" vertical="center" shrinkToFit="1"/>
    </xf>
    <xf numFmtId="0" fontId="49" fillId="22" borderId="4" xfId="0" applyFont="1" applyFill="1" applyBorder="1" applyAlignment="1">
      <alignment horizontal="center" vertical="center" shrinkToFit="1"/>
    </xf>
    <xf numFmtId="0" fontId="42" fillId="19" borderId="3" xfId="0" applyFont="1" applyFill="1" applyBorder="1" applyAlignment="1">
      <alignment horizontal="center" vertical="center"/>
    </xf>
    <xf numFmtId="0" fontId="45" fillId="10" borderId="3" xfId="0" applyFont="1" applyFill="1" applyBorder="1" applyAlignment="1">
      <alignment horizontal="center"/>
    </xf>
    <xf numFmtId="0" fontId="50" fillId="19" borderId="3" xfId="0" applyFont="1" applyFill="1" applyBorder="1" applyAlignment="1">
      <alignment horizontal="center" vertical="center"/>
    </xf>
    <xf numFmtId="0" fontId="51" fillId="0" borderId="2" xfId="0" applyFont="1" applyBorder="1" applyAlignment="1">
      <alignment horizontal="center" vertical="center"/>
    </xf>
    <xf numFmtId="0" fontId="42" fillId="23" borderId="3" xfId="0" applyFont="1" applyFill="1" applyBorder="1" applyAlignment="1">
      <alignment horizontal="center" vertical="center"/>
    </xf>
    <xf numFmtId="0" fontId="52" fillId="0" borderId="3" xfId="0" applyFont="1" applyBorder="1" applyAlignment="1">
      <alignment horizontal="center" vertical="center"/>
    </xf>
    <xf numFmtId="0" fontId="53" fillId="10" borderId="3" xfId="1" applyFont="1" applyFill="1" applyBorder="1" applyAlignment="1">
      <alignment horizontal="center" vertical="center"/>
    </xf>
    <xf numFmtId="0" fontId="54" fillId="0" borderId="3" xfId="1" applyFont="1" applyFill="1" applyBorder="1" applyAlignment="1">
      <alignment horizontal="center" vertical="center"/>
    </xf>
    <xf numFmtId="0" fontId="53" fillId="0" borderId="3" xfId="1" applyFont="1" applyFill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50" fillId="21" borderId="3" xfId="0" applyFont="1" applyFill="1" applyBorder="1" applyAlignment="1">
      <alignment horizontal="center" vertical="center"/>
    </xf>
    <xf numFmtId="0" fontId="48" fillId="10" borderId="8" xfId="1" applyFont="1" applyFill="1" applyBorder="1" applyAlignment="1">
      <alignment horizontal="center" vertical="center"/>
    </xf>
    <xf numFmtId="0" fontId="55" fillId="22" borderId="2" xfId="0" applyFont="1" applyFill="1" applyBorder="1" applyAlignment="1">
      <alignment horizontal="center" vertical="center"/>
    </xf>
    <xf numFmtId="0" fontId="42" fillId="0" borderId="3" xfId="0" applyFont="1" applyBorder="1" applyAlignment="1">
      <alignment horizontal="left" vertical="center" indent="1"/>
    </xf>
    <xf numFmtId="0" fontId="56" fillId="0" borderId="3" xfId="1" applyFont="1" applyFill="1" applyBorder="1" applyAlignment="1">
      <alignment horizontal="center" vertical="center"/>
    </xf>
    <xf numFmtId="0" fontId="56" fillId="10" borderId="3" xfId="1" applyFont="1" applyFill="1" applyBorder="1" applyAlignment="1">
      <alignment horizontal="center" vertical="center"/>
    </xf>
    <xf numFmtId="0" fontId="54" fillId="10" borderId="3" xfId="1" applyFont="1" applyFill="1" applyBorder="1" applyAlignment="1">
      <alignment horizontal="center" vertical="center"/>
    </xf>
    <xf numFmtId="0" fontId="57" fillId="10" borderId="3" xfId="1" applyFont="1" applyFill="1" applyBorder="1" applyAlignment="1">
      <alignment horizontal="center" vertical="center"/>
    </xf>
    <xf numFmtId="0" fontId="42" fillId="0" borderId="3" xfId="1" applyFont="1" applyBorder="1" applyAlignment="1">
      <alignment horizontal="center" vertical="center"/>
    </xf>
    <xf numFmtId="0" fontId="58" fillId="0" borderId="3" xfId="0" applyFont="1" applyBorder="1" applyAlignment="1">
      <alignment horizontal="center" vertical="center" wrapText="1"/>
    </xf>
    <xf numFmtId="0" fontId="42" fillId="0" borderId="24" xfId="1" applyFont="1" applyFill="1" applyBorder="1" applyAlignment="1">
      <alignment horizontal="center" vertical="center"/>
    </xf>
    <xf numFmtId="0" fontId="34" fillId="12" borderId="3" xfId="2" applyFont="1" applyFill="1" applyBorder="1" applyAlignment="1">
      <alignment horizontal="center" vertical="center"/>
    </xf>
    <xf numFmtId="0" fontId="60" fillId="25" borderId="3" xfId="0" applyFont="1" applyFill="1" applyBorder="1" applyAlignment="1">
      <alignment vertical="center"/>
    </xf>
    <xf numFmtId="0" fontId="61" fillId="25" borderId="3" xfId="0" applyFont="1" applyFill="1" applyBorder="1" applyAlignment="1">
      <alignment horizontal="center" vertical="center"/>
    </xf>
    <xf numFmtId="0" fontId="62" fillId="22" borderId="3" xfId="0" applyFont="1" applyFill="1" applyBorder="1" applyAlignment="1">
      <alignment horizontal="center" vertical="center"/>
    </xf>
    <xf numFmtId="0" fontId="62" fillId="22" borderId="3" xfId="0" applyFont="1" applyFill="1" applyBorder="1" applyAlignment="1">
      <alignment horizontal="left" vertical="center"/>
    </xf>
    <xf numFmtId="0" fontId="62" fillId="25" borderId="3" xfId="0" applyFont="1" applyFill="1" applyBorder="1" applyAlignment="1">
      <alignment horizontal="center" vertical="center"/>
    </xf>
    <xf numFmtId="0" fontId="63" fillId="0" borderId="3" xfId="0" applyFont="1" applyFill="1" applyBorder="1" applyAlignment="1">
      <alignment horizontal="center" vertical="center"/>
    </xf>
    <xf numFmtId="0" fontId="63" fillId="14" borderId="3" xfId="0" applyFont="1" applyFill="1" applyBorder="1" applyAlignment="1">
      <alignment horizontal="center" vertical="center"/>
    </xf>
    <xf numFmtId="0" fontId="64" fillId="18" borderId="3" xfId="0" applyFont="1" applyFill="1" applyBorder="1" applyAlignment="1">
      <alignment horizontal="center" vertical="center"/>
    </xf>
    <xf numFmtId="0" fontId="64" fillId="15" borderId="3" xfId="0" applyFont="1" applyFill="1" applyBorder="1" applyAlignment="1">
      <alignment horizontal="center" vertical="center"/>
    </xf>
    <xf numFmtId="0" fontId="64" fillId="0" borderId="3" xfId="0" applyFont="1" applyFill="1" applyBorder="1" applyAlignment="1">
      <alignment horizontal="center" vertical="center"/>
    </xf>
    <xf numFmtId="0" fontId="64" fillId="14" borderId="3" xfId="0" applyFont="1" applyFill="1" applyBorder="1" applyAlignment="1">
      <alignment horizontal="center" vertical="center"/>
    </xf>
    <xf numFmtId="0" fontId="62" fillId="22" borderId="7" xfId="0" applyFont="1" applyFill="1" applyBorder="1" applyAlignment="1">
      <alignment horizontal="center" vertical="center"/>
    </xf>
    <xf numFmtId="0" fontId="62" fillId="23" borderId="3" xfId="0" applyFont="1" applyFill="1" applyBorder="1" applyAlignment="1">
      <alignment horizontal="left" vertical="center"/>
    </xf>
    <xf numFmtId="0" fontId="62" fillId="23" borderId="3" xfId="0" applyFont="1" applyFill="1" applyBorder="1" applyAlignment="1">
      <alignment horizontal="center" vertical="center"/>
    </xf>
    <xf numFmtId="0" fontId="62" fillId="22" borderId="3" xfId="0" applyFont="1" applyFill="1" applyBorder="1" applyAlignment="1">
      <alignment vertical="center"/>
    </xf>
    <xf numFmtId="0" fontId="61" fillId="25" borderId="17" xfId="0" applyFont="1" applyFill="1" applyBorder="1" applyAlignment="1">
      <alignment vertical="center"/>
    </xf>
    <xf numFmtId="0" fontId="61" fillId="25" borderId="13" xfId="0" applyFont="1" applyFill="1" applyBorder="1" applyAlignment="1">
      <alignment vertical="center"/>
    </xf>
    <xf numFmtId="0" fontId="63" fillId="17" borderId="3" xfId="0" applyFont="1" applyFill="1" applyBorder="1" applyAlignment="1">
      <alignment horizontal="center" vertical="center"/>
    </xf>
    <xf numFmtId="0" fontId="63" fillId="0" borderId="3" xfId="0" applyFont="1" applyBorder="1" applyAlignment="1">
      <alignment horizontal="left" vertical="center"/>
    </xf>
    <xf numFmtId="0" fontId="65" fillId="0" borderId="0" xfId="0" applyFont="1"/>
    <xf numFmtId="0" fontId="65" fillId="0" borderId="0" xfId="0" applyFont="1" applyAlignment="1">
      <alignment horizontal="center"/>
    </xf>
    <xf numFmtId="0" fontId="19" fillId="0" borderId="0" xfId="0" applyFont="1"/>
    <xf numFmtId="0" fontId="65" fillId="0" borderId="0" xfId="0" applyFont="1" applyFill="1"/>
    <xf numFmtId="0" fontId="39" fillId="0" borderId="0" xfId="0" applyFont="1" applyAlignment="1">
      <alignment horizontal="center"/>
    </xf>
    <xf numFmtId="0" fontId="66" fillId="26" borderId="3" xfId="0" quotePrefix="1" applyFont="1" applyFill="1" applyBorder="1" applyAlignment="1">
      <alignment vertical="center"/>
    </xf>
    <xf numFmtId="0" fontId="67" fillId="26" borderId="3" xfId="0" applyFont="1" applyFill="1" applyBorder="1" applyAlignment="1">
      <alignment horizontal="center" vertical="center"/>
    </xf>
    <xf numFmtId="0" fontId="67" fillId="26" borderId="17" xfId="0" applyFont="1" applyFill="1" applyBorder="1" applyAlignment="1">
      <alignment vertical="center"/>
    </xf>
    <xf numFmtId="0" fontId="66" fillId="26" borderId="3" xfId="0" applyFont="1" applyFill="1" applyBorder="1" applyAlignment="1">
      <alignment vertical="center"/>
    </xf>
    <xf numFmtId="0" fontId="67" fillId="26" borderId="13" xfId="0" applyFont="1" applyFill="1" applyBorder="1" applyAlignment="1">
      <alignment vertical="center"/>
    </xf>
    <xf numFmtId="0" fontId="63" fillId="23" borderId="3" xfId="0" applyFont="1" applyFill="1" applyBorder="1" applyAlignment="1">
      <alignment horizontal="left" vertical="center"/>
    </xf>
    <xf numFmtId="0" fontId="68" fillId="0" borderId="3" xfId="0" applyFont="1" applyFill="1" applyBorder="1" applyAlignment="1">
      <alignment horizontal="left" vertical="center"/>
    </xf>
    <xf numFmtId="0" fontId="68" fillId="23" borderId="3" xfId="0" applyFont="1" applyFill="1" applyBorder="1" applyAlignment="1">
      <alignment horizontal="center" vertical="center"/>
    </xf>
    <xf numFmtId="0" fontId="63" fillId="13" borderId="3" xfId="0" applyFont="1" applyFill="1" applyBorder="1" applyAlignment="1">
      <alignment horizontal="center" vertical="center"/>
    </xf>
    <xf numFmtId="0" fontId="69" fillId="0" borderId="3" xfId="0" applyFont="1" applyBorder="1" applyAlignment="1">
      <alignment horizontal="left"/>
    </xf>
    <xf numFmtId="0" fontId="68" fillId="22" borderId="3" xfId="0" applyFont="1" applyFill="1" applyBorder="1" applyAlignment="1">
      <alignment horizontal="left" vertical="center"/>
    </xf>
    <xf numFmtId="0" fontId="68" fillId="22" borderId="3" xfId="0" applyFont="1" applyFill="1" applyBorder="1" applyAlignment="1">
      <alignment horizontal="center" vertical="center"/>
    </xf>
    <xf numFmtId="0" fontId="63" fillId="23" borderId="3" xfId="0" applyFont="1" applyFill="1" applyBorder="1" applyAlignment="1">
      <alignment horizontal="center" vertical="center"/>
    </xf>
    <xf numFmtId="0" fontId="71" fillId="27" borderId="2" xfId="2" applyFont="1" applyFill="1" applyBorder="1" applyAlignment="1">
      <alignment vertical="center"/>
    </xf>
    <xf numFmtId="0" fontId="25" fillId="27" borderId="3" xfId="2" applyFont="1" applyFill="1" applyBorder="1" applyAlignment="1">
      <alignment horizontal="center" vertical="center"/>
    </xf>
    <xf numFmtId="0" fontId="72" fillId="0" borderId="3" xfId="0" applyFont="1" applyFill="1" applyBorder="1" applyAlignment="1">
      <alignment horizontal="center"/>
    </xf>
    <xf numFmtId="0" fontId="72" fillId="8" borderId="3" xfId="0" applyFont="1" applyFill="1" applyBorder="1" applyAlignment="1">
      <alignment horizontal="center"/>
    </xf>
    <xf numFmtId="0" fontId="15" fillId="0" borderId="2" xfId="2" applyFont="1" applyBorder="1" applyAlignment="1">
      <alignment horizontal="left" vertical="center"/>
    </xf>
    <xf numFmtId="0" fontId="15" fillId="0" borderId="3" xfId="2" applyFont="1" applyFill="1" applyBorder="1" applyAlignment="1">
      <alignment horizontal="left" vertical="center"/>
    </xf>
    <xf numFmtId="0" fontId="15" fillId="28" borderId="3" xfId="2" applyFont="1" applyFill="1" applyBorder="1" applyAlignment="1">
      <alignment horizontal="center" vertical="center"/>
    </xf>
    <xf numFmtId="0" fontId="15" fillId="27" borderId="3" xfId="2" applyFont="1" applyFill="1" applyBorder="1" applyAlignment="1">
      <alignment horizontal="center" vertical="center"/>
    </xf>
    <xf numFmtId="0" fontId="73" fillId="0" borderId="3" xfId="1" applyFont="1" applyFill="1" applyBorder="1" applyAlignment="1">
      <alignment horizontal="center" vertical="center"/>
    </xf>
    <xf numFmtId="0" fontId="73" fillId="8" borderId="3" xfId="1" applyFont="1" applyFill="1" applyBorder="1" applyAlignment="1">
      <alignment horizontal="center" vertical="center"/>
    </xf>
    <xf numFmtId="0" fontId="49" fillId="27" borderId="3" xfId="2" applyFont="1" applyFill="1" applyBorder="1" applyAlignment="1">
      <alignment horizontal="center" vertical="center" shrinkToFit="1"/>
    </xf>
    <xf numFmtId="0" fontId="49" fillId="27" borderId="4" xfId="2" applyFont="1" applyFill="1" applyBorder="1" applyAlignment="1">
      <alignment horizontal="center" vertical="center" shrinkToFit="1"/>
    </xf>
    <xf numFmtId="0" fontId="71" fillId="27" borderId="2" xfId="2" applyFont="1" applyFill="1" applyBorder="1" applyAlignment="1">
      <alignment horizontal="left" vertical="center"/>
    </xf>
    <xf numFmtId="0" fontId="15" fillId="0" borderId="2" xfId="2" applyFont="1" applyFill="1" applyBorder="1" applyAlignment="1">
      <alignment horizontal="left" vertical="center"/>
    </xf>
    <xf numFmtId="0" fontId="15" fillId="27" borderId="3" xfId="0" applyFont="1" applyFill="1" applyBorder="1" applyAlignment="1">
      <alignment horizontal="center" vertical="center"/>
    </xf>
    <xf numFmtId="0" fontId="74" fillId="8" borderId="3" xfId="1" applyFont="1" applyFill="1" applyBorder="1" applyAlignment="1">
      <alignment horizontal="center" vertical="center"/>
    </xf>
    <xf numFmtId="0" fontId="71" fillId="0" borderId="11" xfId="2" applyFont="1" applyFill="1" applyBorder="1" applyAlignment="1">
      <alignment horizontal="left" vertical="center"/>
    </xf>
    <xf numFmtId="0" fontId="25" fillId="0" borderId="0" xfId="2" applyFont="1" applyFill="1" applyBorder="1" applyAlignment="1">
      <alignment horizontal="center" vertical="center"/>
    </xf>
    <xf numFmtId="0" fontId="15" fillId="28" borderId="9" xfId="2" applyFont="1" applyFill="1" applyBorder="1" applyAlignment="1">
      <alignment horizontal="center" vertical="center"/>
    </xf>
    <xf numFmtId="17" fontId="75" fillId="28" borderId="3" xfId="1" applyNumberFormat="1" applyFont="1" applyFill="1" applyBorder="1" applyAlignment="1">
      <alignment horizontal="center" vertical="center"/>
    </xf>
    <xf numFmtId="0" fontId="76" fillId="0" borderId="3" xfId="0" applyFont="1" applyFill="1" applyBorder="1" applyAlignment="1">
      <alignment horizontal="center"/>
    </xf>
    <xf numFmtId="0" fontId="77" fillId="8" borderId="3" xfId="0" applyFont="1" applyFill="1" applyBorder="1" applyAlignment="1">
      <alignment horizontal="center"/>
    </xf>
    <xf numFmtId="0" fontId="77" fillId="0" borderId="3" xfId="0" applyFont="1" applyFill="1" applyBorder="1" applyAlignment="1">
      <alignment horizontal="center"/>
    </xf>
    <xf numFmtId="0" fontId="46" fillId="0" borderId="3" xfId="2" applyFont="1" applyFill="1" applyBorder="1" applyAlignment="1">
      <alignment horizontal="center" vertical="center"/>
    </xf>
    <xf numFmtId="0" fontId="25" fillId="0" borderId="3" xfId="2" applyFont="1" applyFill="1" applyBorder="1" applyAlignment="1">
      <alignment horizontal="center" vertical="center" shrinkToFit="1"/>
    </xf>
    <xf numFmtId="0" fontId="25" fillId="0" borderId="4" xfId="2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left" vertical="center"/>
    </xf>
    <xf numFmtId="0" fontId="23" fillId="0" borderId="32" xfId="0" applyFont="1" applyFill="1" applyBorder="1" applyAlignment="1">
      <alignment horizontal="center" vertical="center"/>
    </xf>
    <xf numFmtId="0" fontId="74" fillId="0" borderId="3" xfId="1" applyFont="1" applyFill="1" applyBorder="1" applyAlignment="1">
      <alignment horizontal="center" vertical="center"/>
    </xf>
    <xf numFmtId="0" fontId="78" fillId="0" borderId="3" xfId="1" applyFont="1" applyFill="1" applyBorder="1" applyAlignment="1">
      <alignment horizontal="center" vertical="center"/>
    </xf>
    <xf numFmtId="0" fontId="79" fillId="8" borderId="3" xfId="1" applyFont="1" applyFill="1" applyBorder="1" applyAlignment="1">
      <alignment horizontal="center" vertical="center"/>
    </xf>
    <xf numFmtId="0" fontId="78" fillId="8" borderId="3" xfId="1" applyFont="1" applyFill="1" applyBorder="1" applyAlignment="1">
      <alignment horizontal="center" vertical="center"/>
    </xf>
    <xf numFmtId="0" fontId="80" fillId="0" borderId="3" xfId="0" applyFont="1" applyFill="1" applyBorder="1" applyAlignment="1">
      <alignment horizontal="center"/>
    </xf>
    <xf numFmtId="0" fontId="79" fillId="0" borderId="3" xfId="1" applyFont="1" applyFill="1" applyBorder="1" applyAlignment="1">
      <alignment horizontal="center" vertical="center"/>
    </xf>
    <xf numFmtId="0" fontId="15" fillId="0" borderId="3" xfId="2" applyFont="1" applyFill="1" applyBorder="1" applyAlignment="1">
      <alignment horizontal="center" vertical="center"/>
    </xf>
    <xf numFmtId="0" fontId="49" fillId="0" borderId="3" xfId="2" applyFont="1" applyFill="1" applyBorder="1" applyAlignment="1">
      <alignment horizontal="center" vertical="center" shrinkToFit="1"/>
    </xf>
    <xf numFmtId="0" fontId="49" fillId="0" borderId="4" xfId="2" applyFont="1" applyFill="1" applyBorder="1" applyAlignment="1">
      <alignment horizontal="center" vertical="center" shrinkToFit="1"/>
    </xf>
    <xf numFmtId="0" fontId="8" fillId="22" borderId="11" xfId="0" applyFont="1" applyFill="1" applyBorder="1" applyAlignment="1">
      <alignment horizontal="left" vertical="center"/>
    </xf>
    <xf numFmtId="0" fontId="8" fillId="22" borderId="0" xfId="0" applyFont="1" applyFill="1" applyBorder="1" applyAlignment="1">
      <alignment horizontal="left" vertical="center"/>
    </xf>
    <xf numFmtId="0" fontId="81" fillId="0" borderId="0" xfId="1" applyFont="1" applyBorder="1" applyAlignment="1">
      <alignment horizontal="center" vertical="center"/>
    </xf>
    <xf numFmtId="17" fontId="75" fillId="0" borderId="0" xfId="1" applyNumberFormat="1" applyFont="1" applyBorder="1" applyAlignment="1">
      <alignment horizontal="center" vertical="center"/>
    </xf>
    <xf numFmtId="0" fontId="15" fillId="23" borderId="0" xfId="2" applyFont="1" applyFill="1" applyBorder="1" applyAlignment="1">
      <alignment vertical="center"/>
    </xf>
    <xf numFmtId="0" fontId="82" fillId="23" borderId="0" xfId="2" applyFont="1" applyFill="1" applyBorder="1" applyAlignment="1">
      <alignment vertical="center"/>
    </xf>
    <xf numFmtId="0" fontId="82" fillId="23" borderId="12" xfId="2" applyFont="1" applyFill="1" applyBorder="1" applyAlignment="1">
      <alignment vertical="center"/>
    </xf>
    <xf numFmtId="0" fontId="8" fillId="22" borderId="11" xfId="0" applyFont="1" applyFill="1" applyBorder="1" applyAlignment="1">
      <alignment vertical="center"/>
    </xf>
    <xf numFmtId="0" fontId="83" fillId="0" borderId="18" xfId="2" applyFont="1" applyBorder="1" applyAlignment="1">
      <alignment horizontal="left" vertical="center"/>
    </xf>
    <xf numFmtId="0" fontId="81" fillId="0" borderId="19" xfId="1" applyFont="1" applyBorder="1" applyAlignment="1">
      <alignment horizontal="center" vertical="center"/>
    </xf>
    <xf numFmtId="0" fontId="15" fillId="0" borderId="0" xfId="2" applyFont="1" applyBorder="1" applyAlignment="1">
      <alignment vertical="center"/>
    </xf>
    <xf numFmtId="0" fontId="83" fillId="0" borderId="18" xfId="2" applyFont="1" applyBorder="1" applyAlignment="1">
      <alignment vertical="center"/>
    </xf>
    <xf numFmtId="0" fontId="83" fillId="0" borderId="5" xfId="2" applyFont="1" applyBorder="1" applyAlignment="1">
      <alignment vertical="center"/>
    </xf>
    <xf numFmtId="0" fontId="15" fillId="0" borderId="5" xfId="2" applyFont="1" applyBorder="1" applyAlignment="1">
      <alignment vertical="center"/>
    </xf>
    <xf numFmtId="0" fontId="15" fillId="0" borderId="19" xfId="2" applyFont="1" applyBorder="1" applyAlignment="1">
      <alignment vertical="center"/>
    </xf>
    <xf numFmtId="0" fontId="82" fillId="0" borderId="0" xfId="2" applyFont="1" applyBorder="1" applyAlignment="1">
      <alignment vertical="center"/>
    </xf>
    <xf numFmtId="0" fontId="82" fillId="0" borderId="12" xfId="2" applyFont="1" applyBorder="1" applyAlignment="1">
      <alignment vertical="center"/>
    </xf>
    <xf numFmtId="0" fontId="83" fillId="22" borderId="11" xfId="0" applyFont="1" applyFill="1" applyBorder="1" applyAlignment="1">
      <alignment horizontal="center" vertical="center"/>
    </xf>
    <xf numFmtId="0" fontId="83" fillId="22" borderId="20" xfId="0" applyFont="1" applyFill="1" applyBorder="1" applyAlignment="1">
      <alignment horizontal="center" vertical="center"/>
    </xf>
    <xf numFmtId="0" fontId="83" fillId="0" borderId="21" xfId="2" applyFont="1" applyBorder="1" applyAlignment="1">
      <alignment horizontal="center" vertical="center"/>
    </xf>
    <xf numFmtId="0" fontId="83" fillId="0" borderId="20" xfId="2" applyFont="1" applyBorder="1" applyAlignment="1">
      <alignment vertical="center"/>
    </xf>
    <xf numFmtId="0" fontId="83" fillId="0" borderId="0" xfId="2" applyFont="1" applyBorder="1" applyAlignment="1">
      <alignment vertical="center"/>
    </xf>
    <xf numFmtId="0" fontId="15" fillId="0" borderId="21" xfId="2" applyFont="1" applyBorder="1" applyAlignment="1">
      <alignment vertical="center"/>
    </xf>
    <xf numFmtId="0" fontId="84" fillId="0" borderId="20" xfId="0" applyFont="1" applyBorder="1" applyAlignment="1">
      <alignment horizontal="center" vertical="center"/>
    </xf>
    <xf numFmtId="0" fontId="83" fillId="22" borderId="21" xfId="2" applyFont="1" applyFill="1" applyBorder="1" applyAlignment="1">
      <alignment horizontal="center" vertical="center"/>
    </xf>
    <xf numFmtId="0" fontId="73" fillId="0" borderId="0" xfId="1" applyFont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83" fillId="29" borderId="11" xfId="0" applyFont="1" applyFill="1" applyBorder="1" applyAlignment="1" applyProtection="1">
      <alignment horizontal="center" vertical="center"/>
    </xf>
    <xf numFmtId="0" fontId="27" fillId="29" borderId="23" xfId="0" applyFont="1" applyFill="1" applyBorder="1" applyAlignment="1" applyProtection="1">
      <alignment horizontal="center" vertical="center"/>
    </xf>
    <xf numFmtId="0" fontId="83" fillId="22" borderId="33" xfId="2" applyFont="1" applyFill="1" applyBorder="1" applyAlignment="1">
      <alignment horizontal="center" vertical="center"/>
    </xf>
    <xf numFmtId="0" fontId="84" fillId="0" borderId="20" xfId="2" applyFont="1" applyBorder="1" applyAlignment="1">
      <alignment vertical="center"/>
    </xf>
    <xf numFmtId="0" fontId="84" fillId="0" borderId="0" xfId="2" applyFont="1" applyBorder="1" applyAlignment="1">
      <alignment vertical="center"/>
    </xf>
    <xf numFmtId="0" fontId="82" fillId="0" borderId="21" xfId="2" applyFont="1" applyBorder="1" applyAlignment="1">
      <alignment vertical="center"/>
    </xf>
    <xf numFmtId="0" fontId="84" fillId="0" borderId="11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 vertical="center"/>
    </xf>
    <xf numFmtId="0" fontId="82" fillId="0" borderId="20" xfId="2" applyFont="1" applyBorder="1" applyAlignment="1">
      <alignment vertical="center"/>
    </xf>
    <xf numFmtId="0" fontId="82" fillId="0" borderId="23" xfId="2" applyFont="1" applyBorder="1" applyAlignment="1">
      <alignment vertical="center"/>
    </xf>
    <xf numFmtId="0" fontId="82" fillId="0" borderId="6" xfId="2" applyFont="1" applyBorder="1" applyAlignment="1">
      <alignment vertical="center"/>
    </xf>
    <xf numFmtId="0" fontId="82" fillId="0" borderId="33" xfId="2" applyFont="1" applyBorder="1" applyAlignment="1">
      <alignment vertical="center"/>
    </xf>
    <xf numFmtId="0" fontId="82" fillId="0" borderId="12" xfId="0" applyFont="1" applyBorder="1" applyAlignment="1">
      <alignment vertical="center"/>
    </xf>
    <xf numFmtId="0" fontId="24" fillId="29" borderId="11" xfId="0" applyFont="1" applyFill="1" applyBorder="1" applyAlignment="1" applyProtection="1">
      <alignment horizontal="center" vertical="center"/>
    </xf>
    <xf numFmtId="0" fontId="8" fillId="22" borderId="0" xfId="0" applyFont="1" applyFill="1" applyBorder="1" applyAlignment="1">
      <alignment horizontal="center" vertical="center"/>
    </xf>
    <xf numFmtId="0" fontId="28" fillId="0" borderId="3" xfId="0" applyFont="1" applyBorder="1" applyAlignment="1">
      <alignment horizontal="center" vertical="center" wrapText="1"/>
    </xf>
    <xf numFmtId="0" fontId="34" fillId="12" borderId="3" xfId="2" applyFont="1" applyFill="1" applyBorder="1" applyAlignment="1">
      <alignment horizontal="center" vertical="center"/>
    </xf>
    <xf numFmtId="0" fontId="34" fillId="12" borderId="3" xfId="2" applyFont="1" applyFill="1" applyBorder="1" applyAlignment="1">
      <alignment horizontal="center" vertical="center" shrinkToFit="1"/>
    </xf>
    <xf numFmtId="0" fontId="36" fillId="17" borderId="7" xfId="0" applyFont="1" applyFill="1" applyBorder="1" applyAlignment="1">
      <alignment horizontal="center" vertical="center"/>
    </xf>
    <xf numFmtId="0" fontId="36" fillId="17" borderId="8" xfId="0" applyFont="1" applyFill="1" applyBorder="1" applyAlignment="1">
      <alignment horizontal="center" vertical="center"/>
    </xf>
    <xf numFmtId="0" fontId="36" fillId="17" borderId="9" xfId="0" applyFont="1" applyFill="1" applyBorder="1" applyAlignment="1">
      <alignment horizontal="center" vertical="center"/>
    </xf>
    <xf numFmtId="0" fontId="36" fillId="10" borderId="7" xfId="0" applyFont="1" applyFill="1" applyBorder="1" applyAlignment="1">
      <alignment horizontal="center" vertical="center"/>
    </xf>
    <xf numFmtId="0" fontId="36" fillId="10" borderId="8" xfId="0" applyFont="1" applyFill="1" applyBorder="1" applyAlignment="1">
      <alignment horizontal="center" vertical="center"/>
    </xf>
    <xf numFmtId="0" fontId="36" fillId="10" borderId="9" xfId="0" applyFont="1" applyFill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41" fillId="0" borderId="1" xfId="0" applyFont="1" applyBorder="1" applyAlignment="1">
      <alignment horizontal="center" wrapText="1"/>
    </xf>
    <xf numFmtId="0" fontId="43" fillId="19" borderId="3" xfId="0" applyFont="1" applyFill="1" applyBorder="1" applyAlignment="1">
      <alignment horizontal="center" vertical="center"/>
    </xf>
    <xf numFmtId="0" fontId="46" fillId="19" borderId="3" xfId="0" applyFont="1" applyFill="1" applyBorder="1" applyAlignment="1">
      <alignment horizontal="center"/>
    </xf>
    <xf numFmtId="0" fontId="25" fillId="19" borderId="4" xfId="0" applyFont="1" applyFill="1" applyBorder="1" applyAlignment="1">
      <alignment horizontal="center" shrinkToFit="1"/>
    </xf>
    <xf numFmtId="0" fontId="42" fillId="19" borderId="2" xfId="0" applyFont="1" applyFill="1" applyBorder="1" applyAlignment="1">
      <alignment horizontal="center" vertical="center"/>
    </xf>
    <xf numFmtId="0" fontId="44" fillId="19" borderId="3" xfId="0" applyFont="1" applyFill="1" applyBorder="1" applyAlignment="1">
      <alignment horizontal="center" vertical="center"/>
    </xf>
    <xf numFmtId="0" fontId="25" fillId="19" borderId="3" xfId="0" applyFont="1" applyFill="1" applyBorder="1" applyAlignment="1">
      <alignment horizontal="center" shrinkToFit="1"/>
    </xf>
    <xf numFmtId="0" fontId="42" fillId="19" borderId="3" xfId="0" applyFont="1" applyFill="1" applyBorder="1" applyAlignment="1">
      <alignment horizontal="center" vertical="center"/>
    </xf>
    <xf numFmtId="0" fontId="48" fillId="24" borderId="7" xfId="1" applyFont="1" applyFill="1" applyBorder="1" applyAlignment="1">
      <alignment horizontal="center" vertical="center"/>
    </xf>
    <xf numFmtId="0" fontId="48" fillId="24" borderId="8" xfId="1" applyFont="1" applyFill="1" applyBorder="1" applyAlignment="1">
      <alignment horizontal="center" vertical="center"/>
    </xf>
    <xf numFmtId="0" fontId="48" fillId="24" borderId="9" xfId="1" applyFont="1" applyFill="1" applyBorder="1" applyAlignment="1">
      <alignment horizontal="center" vertical="center"/>
    </xf>
    <xf numFmtId="0" fontId="63" fillId="17" borderId="7" xfId="0" applyFont="1" applyFill="1" applyBorder="1" applyAlignment="1">
      <alignment horizontal="center" vertical="center"/>
    </xf>
    <xf numFmtId="0" fontId="63" fillId="17" borderId="8" xfId="0" applyFont="1" applyFill="1" applyBorder="1" applyAlignment="1">
      <alignment horizontal="center" vertical="center"/>
    </xf>
    <xf numFmtId="0" fontId="63" fillId="17" borderId="9" xfId="0" applyFont="1" applyFill="1" applyBorder="1" applyAlignment="1">
      <alignment horizontal="center" vertical="center"/>
    </xf>
    <xf numFmtId="0" fontId="63" fillId="10" borderId="7" xfId="0" applyFont="1" applyFill="1" applyBorder="1" applyAlignment="1">
      <alignment horizontal="center" vertical="center"/>
    </xf>
    <xf numFmtId="0" fontId="63" fillId="10" borderId="8" xfId="0" applyFont="1" applyFill="1" applyBorder="1" applyAlignment="1">
      <alignment horizontal="center" vertical="center"/>
    </xf>
    <xf numFmtId="0" fontId="63" fillId="10" borderId="9" xfId="0" applyFont="1" applyFill="1" applyBorder="1" applyAlignment="1">
      <alignment horizontal="center" vertical="center"/>
    </xf>
    <xf numFmtId="0" fontId="28" fillId="0" borderId="2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wrapText="1"/>
    </xf>
    <xf numFmtId="0" fontId="29" fillId="0" borderId="5" xfId="0" applyFont="1" applyBorder="1" applyAlignment="1">
      <alignment horizontal="center" wrapText="1"/>
    </xf>
    <xf numFmtId="0" fontId="59" fillId="0" borderId="18" xfId="0" applyFont="1" applyBorder="1" applyAlignment="1">
      <alignment horizontal="center"/>
    </xf>
    <xf numFmtId="0" fontId="59" fillId="0" borderId="5" xfId="0" applyFont="1" applyBorder="1" applyAlignment="1">
      <alignment horizontal="center"/>
    </xf>
    <xf numFmtId="0" fontId="59" fillId="0" borderId="2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/>
    </xf>
    <xf numFmtId="0" fontId="59" fillId="0" borderId="6" xfId="0" applyFont="1" applyBorder="1" applyAlignment="1">
      <alignment horizontal="center" vertical="center"/>
    </xf>
    <xf numFmtId="0" fontId="61" fillId="25" borderId="17" xfId="0" applyFont="1" applyFill="1" applyBorder="1" applyAlignment="1">
      <alignment horizontal="center" vertical="center"/>
    </xf>
    <xf numFmtId="0" fontId="61" fillId="25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5" fillId="27" borderId="3" xfId="2" applyFont="1" applyFill="1" applyBorder="1" applyAlignment="1">
      <alignment horizontal="center" vertical="center"/>
    </xf>
    <xf numFmtId="0" fontId="46" fillId="27" borderId="3" xfId="2" applyFont="1" applyFill="1" applyBorder="1" applyAlignment="1">
      <alignment horizontal="center" vertical="center"/>
    </xf>
    <xf numFmtId="0" fontId="25" fillId="27" borderId="3" xfId="2" applyFont="1" applyFill="1" applyBorder="1" applyAlignment="1">
      <alignment horizontal="center" vertical="center" shrinkToFit="1"/>
    </xf>
    <xf numFmtId="0" fontId="25" fillId="27" borderId="4" xfId="2" applyFont="1" applyFill="1" applyBorder="1" applyAlignment="1">
      <alignment horizontal="center" vertical="center" shrinkToFit="1"/>
    </xf>
    <xf numFmtId="0" fontId="85" fillId="0" borderId="0" xfId="0" applyFont="1" applyBorder="1" applyAlignment="1">
      <alignment horizontal="center" vertical="center"/>
    </xf>
    <xf numFmtId="0" fontId="70" fillId="0" borderId="25" xfId="2" applyFont="1" applyBorder="1" applyAlignment="1">
      <alignment horizontal="center" vertical="center" wrapText="1"/>
    </xf>
    <xf numFmtId="0" fontId="70" fillId="0" borderId="26" xfId="2" applyFont="1" applyBorder="1" applyAlignment="1">
      <alignment horizontal="center" vertical="center" wrapText="1"/>
    </xf>
    <xf numFmtId="0" fontId="70" fillId="0" borderId="27" xfId="2" applyFont="1" applyBorder="1" applyAlignment="1">
      <alignment horizontal="center" vertical="center" wrapText="1"/>
    </xf>
    <xf numFmtId="0" fontId="70" fillId="0" borderId="28" xfId="2" applyFont="1" applyBorder="1" applyAlignment="1">
      <alignment horizontal="center" vertical="center" wrapText="1"/>
    </xf>
    <xf numFmtId="0" fontId="70" fillId="0" borderId="29" xfId="2" applyFont="1" applyBorder="1" applyAlignment="1">
      <alignment horizontal="center" vertical="center" wrapText="1"/>
    </xf>
    <xf numFmtId="0" fontId="70" fillId="0" borderId="30" xfId="2" applyFont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8" fillId="8" borderId="7" xfId="1" applyFont="1" applyFill="1" applyBorder="1" applyAlignment="1">
      <alignment horizontal="center" vertical="center"/>
    </xf>
    <xf numFmtId="0" fontId="8" fillId="8" borderId="8" xfId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6" fillId="0" borderId="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vertical="top"/>
    </xf>
    <xf numFmtId="0" fontId="28" fillId="0" borderId="18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34" fillId="12" borderId="17" xfId="2" applyFont="1" applyFill="1" applyBorder="1" applyAlignment="1">
      <alignment horizontal="center" vertical="center"/>
    </xf>
    <xf numFmtId="0" fontId="34" fillId="12" borderId="17" xfId="2" applyFont="1" applyFill="1" applyBorder="1" applyAlignment="1">
      <alignment horizontal="center" vertical="center" shrinkToFit="1"/>
    </xf>
    <xf numFmtId="0" fontId="34" fillId="12" borderId="13" xfId="2" applyFont="1" applyFill="1" applyBorder="1" applyAlignment="1">
      <alignment horizontal="center" vertical="center"/>
    </xf>
    <xf numFmtId="0" fontId="34" fillId="12" borderId="13" xfId="2" applyFont="1" applyFill="1" applyBorder="1" applyAlignment="1">
      <alignment horizontal="center" vertical="center" shrinkToFit="1"/>
    </xf>
    <xf numFmtId="0" fontId="24" fillId="17" borderId="3" xfId="0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left" vertical="center"/>
    </xf>
    <xf numFmtId="0" fontId="36" fillId="0" borderId="0" xfId="2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16" borderId="0" xfId="2" applyFont="1" applyFill="1" applyBorder="1" applyAlignment="1">
      <alignment horizontal="center" vertical="center" shrinkToFit="1"/>
    </xf>
  </cellXfs>
  <cellStyles count="4">
    <cellStyle name="Normal" xfId="0" builtinId="0"/>
    <cellStyle name="Normal 2" xfId="3"/>
    <cellStyle name="Normal 4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361390</xdr:colOff>
      <xdr:row>0</xdr:row>
      <xdr:rowOff>85725</xdr:rowOff>
    </xdr:from>
    <xdr:to>
      <xdr:col>1</xdr:col>
      <xdr:colOff>605654</xdr:colOff>
      <xdr:row>3</xdr:row>
      <xdr:rowOff>537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390" y="85725"/>
          <a:ext cx="853864" cy="5053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47724</xdr:rowOff>
    </xdr:from>
    <xdr:to>
      <xdr:col>1</xdr:col>
      <xdr:colOff>639176</xdr:colOff>
      <xdr:row>2</xdr:row>
      <xdr:rowOff>141514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57" y="47724"/>
          <a:ext cx="1187544" cy="474790"/>
        </a:xfrm>
        <a:prstGeom prst="rect">
          <a:avLst/>
        </a:prstGeom>
      </xdr:spPr>
    </xdr:pic>
    <xdr:clientData/>
  </xdr:twoCellAnchor>
  <xdr:twoCellAnchor editAs="oneCell">
    <xdr:from>
      <xdr:col>0</xdr:col>
      <xdr:colOff>32657</xdr:colOff>
      <xdr:row>0</xdr:row>
      <xdr:rowOff>47724</xdr:rowOff>
    </xdr:from>
    <xdr:to>
      <xdr:col>1</xdr:col>
      <xdr:colOff>639176</xdr:colOff>
      <xdr:row>2</xdr:row>
      <xdr:rowOff>141514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57" y="47724"/>
          <a:ext cx="1187544" cy="4747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27708</xdr:colOff>
      <xdr:row>1</xdr:row>
      <xdr:rowOff>13854</xdr:rowOff>
    </xdr:from>
    <xdr:to>
      <xdr:col>1</xdr:col>
      <xdr:colOff>612837</xdr:colOff>
      <xdr:row>2</xdr:row>
      <xdr:rowOff>3401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233" y="337704"/>
          <a:ext cx="585129" cy="313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47"/>
  <sheetViews>
    <sheetView topLeftCell="Q11" zoomScaleNormal="100" workbookViewId="0">
      <selection activeCell="AG26" sqref="AG26"/>
    </sheetView>
  </sheetViews>
  <sheetFormatPr defaultColWidth="9.140625" defaultRowHeight="15"/>
  <cols>
    <col min="1" max="1" width="15.28515625" style="1" bestFit="1" customWidth="1"/>
    <col min="2" max="2" width="40.28515625" style="1" customWidth="1"/>
    <col min="3" max="3" width="17.28515625" style="1" customWidth="1"/>
    <col min="4" max="4" width="10.7109375" style="1" customWidth="1"/>
    <col min="5" max="37" width="6" style="1" customWidth="1"/>
    <col min="38" max="38" width="5.85546875" style="1" customWidth="1"/>
    <col min="39" max="39" width="2.85546875" style="1" customWidth="1"/>
    <col min="40" max="59" width="5.28515625" style="1" customWidth="1"/>
    <col min="60" max="60" width="4.85546875" style="1" customWidth="1"/>
    <col min="61" max="61" width="4.140625" style="1" customWidth="1"/>
    <col min="62" max="62" width="6.28515625" style="1" customWidth="1"/>
    <col min="63" max="63" width="8.7109375" style="1" customWidth="1"/>
    <col min="64" max="232" width="9.140625" style="1"/>
    <col min="233" max="233" width="20.28515625" style="1" customWidth="1"/>
    <col min="234" max="234" width="10.42578125" style="1" customWidth="1"/>
    <col min="235" max="235" width="15.140625" style="1" customWidth="1"/>
    <col min="236" max="266" width="4.42578125" style="1" customWidth="1"/>
    <col min="267" max="488" width="9.140625" style="1"/>
    <col min="489" max="489" width="20.28515625" style="1" customWidth="1"/>
    <col min="490" max="490" width="10.42578125" style="1" customWidth="1"/>
    <col min="491" max="491" width="15.140625" style="1" customWidth="1"/>
    <col min="492" max="522" width="4.42578125" style="1" customWidth="1"/>
    <col min="523" max="744" width="9.140625" style="1"/>
    <col min="745" max="745" width="20.28515625" style="1" customWidth="1"/>
    <col min="746" max="746" width="10.42578125" style="1" customWidth="1"/>
    <col min="747" max="747" width="15.140625" style="1" customWidth="1"/>
    <col min="748" max="778" width="4.42578125" style="1" customWidth="1"/>
    <col min="779" max="1000" width="9.140625" style="1"/>
    <col min="1001" max="1001" width="20.28515625" style="1" customWidth="1"/>
    <col min="1002" max="1002" width="10.42578125" style="1" customWidth="1"/>
    <col min="1003" max="1003" width="15.140625" style="1" customWidth="1"/>
    <col min="1004" max="1023" width="4.42578125" style="1" customWidth="1"/>
    <col min="1024" max="1024" width="11.5703125" customWidth="1"/>
  </cols>
  <sheetData>
    <row r="1" spans="1:1023" ht="15" customHeight="1">
      <c r="A1" s="275" t="s">
        <v>96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90"/>
      <c r="AK1" s="9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</row>
    <row r="2" spans="1:1023" ht="15" customHeight="1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92"/>
      <c r="AK2" s="91"/>
      <c r="AL2"/>
    </row>
    <row r="3" spans="1:1023">
      <c r="A3" s="275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92"/>
      <c r="AK3" s="93"/>
    </row>
    <row r="4" spans="1:1023" ht="15.75">
      <c r="A4" s="94" t="s">
        <v>1</v>
      </c>
      <c r="B4" s="95" t="s">
        <v>2</v>
      </c>
      <c r="C4" s="94" t="s">
        <v>97</v>
      </c>
      <c r="D4" s="276" t="s">
        <v>4</v>
      </c>
      <c r="E4" s="96">
        <v>1</v>
      </c>
      <c r="F4" s="96">
        <v>2</v>
      </c>
      <c r="G4" s="96">
        <v>3</v>
      </c>
      <c r="H4" s="96">
        <v>4</v>
      </c>
      <c r="I4" s="96">
        <v>5</v>
      </c>
      <c r="J4" s="96">
        <v>6</v>
      </c>
      <c r="K4" s="96">
        <v>7</v>
      </c>
      <c r="L4" s="96">
        <v>8</v>
      </c>
      <c r="M4" s="96">
        <v>9</v>
      </c>
      <c r="N4" s="96">
        <v>10</v>
      </c>
      <c r="O4" s="96">
        <v>11</v>
      </c>
      <c r="P4" s="96">
        <v>12</v>
      </c>
      <c r="Q4" s="96">
        <v>13</v>
      </c>
      <c r="R4" s="96">
        <v>14</v>
      </c>
      <c r="S4" s="96">
        <v>15</v>
      </c>
      <c r="T4" s="96">
        <v>16</v>
      </c>
      <c r="U4" s="96">
        <v>17</v>
      </c>
      <c r="V4" s="96">
        <v>18</v>
      </c>
      <c r="W4" s="96">
        <v>19</v>
      </c>
      <c r="X4" s="96">
        <v>20</v>
      </c>
      <c r="Y4" s="96">
        <v>21</v>
      </c>
      <c r="Z4" s="96">
        <v>22</v>
      </c>
      <c r="AA4" s="96">
        <v>23</v>
      </c>
      <c r="AB4" s="96">
        <v>24</v>
      </c>
      <c r="AC4" s="96">
        <v>25</v>
      </c>
      <c r="AD4" s="96">
        <v>26</v>
      </c>
      <c r="AE4" s="96">
        <v>27</v>
      </c>
      <c r="AF4" s="96">
        <v>28</v>
      </c>
      <c r="AG4" s="96">
        <v>29</v>
      </c>
      <c r="AH4" s="96">
        <v>30</v>
      </c>
      <c r="AI4" s="277" t="s">
        <v>0</v>
      </c>
      <c r="AJ4" s="277" t="s">
        <v>5</v>
      </c>
      <c r="AK4" s="277" t="s">
        <v>6</v>
      </c>
    </row>
    <row r="5" spans="1:1023" ht="15.75">
      <c r="A5" s="94"/>
      <c r="B5" s="95" t="s">
        <v>98</v>
      </c>
      <c r="C5" s="94" t="s">
        <v>99</v>
      </c>
      <c r="D5" s="276"/>
      <c r="E5" s="96" t="s">
        <v>13</v>
      </c>
      <c r="F5" s="96" t="s">
        <v>100</v>
      </c>
      <c r="G5" s="96" t="s">
        <v>8</v>
      </c>
      <c r="H5" s="96" t="s">
        <v>9</v>
      </c>
      <c r="I5" s="96" t="s">
        <v>10</v>
      </c>
      <c r="J5" s="96" t="s">
        <v>11</v>
      </c>
      <c r="K5" s="96" t="s">
        <v>12</v>
      </c>
      <c r="L5" s="96" t="s">
        <v>13</v>
      </c>
      <c r="M5" s="96" t="s">
        <v>100</v>
      </c>
      <c r="N5" s="96" t="s">
        <v>8</v>
      </c>
      <c r="O5" s="96" t="s">
        <v>9</v>
      </c>
      <c r="P5" s="96" t="s">
        <v>10</v>
      </c>
      <c r="Q5" s="96" t="s">
        <v>11</v>
      </c>
      <c r="R5" s="96" t="s">
        <v>12</v>
      </c>
      <c r="S5" s="96" t="s">
        <v>13</v>
      </c>
      <c r="T5" s="96" t="s">
        <v>100</v>
      </c>
      <c r="U5" s="96" t="s">
        <v>8</v>
      </c>
      <c r="V5" s="96" t="s">
        <v>9</v>
      </c>
      <c r="W5" s="96" t="s">
        <v>10</v>
      </c>
      <c r="X5" s="96" t="s">
        <v>11</v>
      </c>
      <c r="Y5" s="96" t="s">
        <v>12</v>
      </c>
      <c r="Z5" s="96" t="s">
        <v>13</v>
      </c>
      <c r="AA5" s="96" t="s">
        <v>100</v>
      </c>
      <c r="AB5" s="96" t="s">
        <v>8</v>
      </c>
      <c r="AC5" s="96" t="s">
        <v>9</v>
      </c>
      <c r="AD5" s="96" t="s">
        <v>10</v>
      </c>
      <c r="AE5" s="96" t="s">
        <v>11</v>
      </c>
      <c r="AF5" s="96" t="s">
        <v>12</v>
      </c>
      <c r="AG5" s="96" t="s">
        <v>13</v>
      </c>
      <c r="AH5" s="96" t="s">
        <v>100</v>
      </c>
      <c r="AI5" s="277"/>
      <c r="AJ5" s="277"/>
      <c r="AK5" s="277"/>
    </row>
    <row r="6" spans="1:1023" ht="15.75">
      <c r="A6" s="97" t="s">
        <v>101</v>
      </c>
      <c r="B6" s="98" t="s">
        <v>102</v>
      </c>
      <c r="C6" s="99">
        <v>74548</v>
      </c>
      <c r="D6" s="100" t="s">
        <v>103</v>
      </c>
      <c r="E6" s="101" t="s">
        <v>21</v>
      </c>
      <c r="F6" s="102"/>
      <c r="G6" s="102"/>
      <c r="H6" s="101" t="s">
        <v>21</v>
      </c>
      <c r="I6" s="101" t="s">
        <v>21</v>
      </c>
      <c r="J6" s="101" t="s">
        <v>21</v>
      </c>
      <c r="K6" s="102"/>
      <c r="L6" s="103" t="s">
        <v>27</v>
      </c>
      <c r="M6" s="102"/>
      <c r="N6" s="102"/>
      <c r="O6" s="101" t="s">
        <v>21</v>
      </c>
      <c r="P6" s="101" t="s">
        <v>21</v>
      </c>
      <c r="Q6" s="101" t="s">
        <v>21</v>
      </c>
      <c r="R6" s="101" t="s">
        <v>21</v>
      </c>
      <c r="S6" s="101" t="s">
        <v>21</v>
      </c>
      <c r="T6" s="103" t="s">
        <v>27</v>
      </c>
      <c r="U6" s="102"/>
      <c r="V6" s="101" t="s">
        <v>21</v>
      </c>
      <c r="W6" s="101" t="s">
        <v>21</v>
      </c>
      <c r="X6" s="101" t="s">
        <v>21</v>
      </c>
      <c r="Y6" s="101" t="s">
        <v>21</v>
      </c>
      <c r="Z6" s="101" t="s">
        <v>21</v>
      </c>
      <c r="AA6" s="103" t="s">
        <v>49</v>
      </c>
      <c r="AB6" s="102"/>
      <c r="AC6" s="101" t="s">
        <v>21</v>
      </c>
      <c r="AD6" s="101" t="s">
        <v>21</v>
      </c>
      <c r="AE6" s="101" t="s">
        <v>21</v>
      </c>
      <c r="AF6" s="101" t="s">
        <v>21</v>
      </c>
      <c r="AG6" s="101" t="s">
        <v>21</v>
      </c>
      <c r="AH6" s="102"/>
      <c r="AI6" s="104">
        <f>AM6</f>
        <v>0</v>
      </c>
      <c r="AJ6" s="104">
        <f>AI6+AK6</f>
        <v>0</v>
      </c>
      <c r="AK6" s="104">
        <f>AN6</f>
        <v>0</v>
      </c>
    </row>
    <row r="7" spans="1:1023" ht="15.75">
      <c r="A7" s="94" t="s">
        <v>1</v>
      </c>
      <c r="B7" s="95" t="s">
        <v>2</v>
      </c>
      <c r="C7" s="94" t="s">
        <v>97</v>
      </c>
      <c r="D7" s="276" t="s">
        <v>4</v>
      </c>
      <c r="E7" s="96">
        <v>1</v>
      </c>
      <c r="F7" s="96">
        <v>2</v>
      </c>
      <c r="G7" s="96">
        <v>3</v>
      </c>
      <c r="H7" s="96">
        <v>4</v>
      </c>
      <c r="I7" s="96">
        <v>5</v>
      </c>
      <c r="J7" s="96">
        <v>6</v>
      </c>
      <c r="K7" s="96">
        <v>7</v>
      </c>
      <c r="L7" s="96">
        <v>8</v>
      </c>
      <c r="M7" s="96">
        <v>9</v>
      </c>
      <c r="N7" s="96">
        <v>10</v>
      </c>
      <c r="O7" s="96">
        <v>11</v>
      </c>
      <c r="P7" s="96">
        <v>12</v>
      </c>
      <c r="Q7" s="96">
        <v>13</v>
      </c>
      <c r="R7" s="96">
        <v>14</v>
      </c>
      <c r="S7" s="96">
        <v>15</v>
      </c>
      <c r="T7" s="96">
        <v>16</v>
      </c>
      <c r="U7" s="96">
        <v>17</v>
      </c>
      <c r="V7" s="96">
        <v>18</v>
      </c>
      <c r="W7" s="96">
        <v>19</v>
      </c>
      <c r="X7" s="96">
        <v>20</v>
      </c>
      <c r="Y7" s="96">
        <v>21</v>
      </c>
      <c r="Z7" s="96">
        <v>22</v>
      </c>
      <c r="AA7" s="96">
        <v>23</v>
      </c>
      <c r="AB7" s="96">
        <v>24</v>
      </c>
      <c r="AC7" s="96">
        <v>25</v>
      </c>
      <c r="AD7" s="96">
        <v>26</v>
      </c>
      <c r="AE7" s="96">
        <v>27</v>
      </c>
      <c r="AF7" s="96">
        <v>28</v>
      </c>
      <c r="AG7" s="96">
        <v>29</v>
      </c>
      <c r="AH7" s="96">
        <v>30</v>
      </c>
      <c r="AI7" s="277" t="s">
        <v>0</v>
      </c>
      <c r="AJ7" s="277" t="s">
        <v>5</v>
      </c>
      <c r="AK7" s="277" t="s">
        <v>6</v>
      </c>
    </row>
    <row r="8" spans="1:1023" ht="15.75">
      <c r="A8" s="94"/>
      <c r="B8" s="95" t="s">
        <v>98</v>
      </c>
      <c r="C8" s="94" t="s">
        <v>99</v>
      </c>
      <c r="D8" s="276"/>
      <c r="E8" s="96" t="s">
        <v>13</v>
      </c>
      <c r="F8" s="96" t="s">
        <v>100</v>
      </c>
      <c r="G8" s="96" t="s">
        <v>8</v>
      </c>
      <c r="H8" s="96" t="s">
        <v>9</v>
      </c>
      <c r="I8" s="96" t="s">
        <v>10</v>
      </c>
      <c r="J8" s="96" t="s">
        <v>11</v>
      </c>
      <c r="K8" s="96" t="s">
        <v>12</v>
      </c>
      <c r="L8" s="96" t="s">
        <v>13</v>
      </c>
      <c r="M8" s="96" t="s">
        <v>100</v>
      </c>
      <c r="N8" s="96" t="s">
        <v>8</v>
      </c>
      <c r="O8" s="96" t="s">
        <v>9</v>
      </c>
      <c r="P8" s="96" t="s">
        <v>10</v>
      </c>
      <c r="Q8" s="96" t="s">
        <v>11</v>
      </c>
      <c r="R8" s="96" t="s">
        <v>12</v>
      </c>
      <c r="S8" s="96" t="s">
        <v>13</v>
      </c>
      <c r="T8" s="96" t="s">
        <v>100</v>
      </c>
      <c r="U8" s="96" t="s">
        <v>8</v>
      </c>
      <c r="V8" s="96" t="s">
        <v>9</v>
      </c>
      <c r="W8" s="96" t="s">
        <v>10</v>
      </c>
      <c r="X8" s="96" t="s">
        <v>11</v>
      </c>
      <c r="Y8" s="96" t="s">
        <v>12</v>
      </c>
      <c r="Z8" s="96" t="s">
        <v>13</v>
      </c>
      <c r="AA8" s="96" t="s">
        <v>100</v>
      </c>
      <c r="AB8" s="96" t="s">
        <v>8</v>
      </c>
      <c r="AC8" s="96" t="s">
        <v>9</v>
      </c>
      <c r="AD8" s="96" t="s">
        <v>10</v>
      </c>
      <c r="AE8" s="96" t="s">
        <v>11</v>
      </c>
      <c r="AF8" s="96" t="s">
        <v>12</v>
      </c>
      <c r="AG8" s="96" t="s">
        <v>13</v>
      </c>
      <c r="AH8" s="96" t="s">
        <v>100</v>
      </c>
      <c r="AI8" s="277"/>
      <c r="AJ8" s="277"/>
      <c r="AK8" s="277"/>
    </row>
    <row r="9" spans="1:1023" ht="15.75">
      <c r="A9" s="99">
        <v>427926</v>
      </c>
      <c r="B9" s="98" t="s">
        <v>104</v>
      </c>
      <c r="C9" s="105">
        <v>157582</v>
      </c>
      <c r="D9" s="100" t="s">
        <v>105</v>
      </c>
      <c r="E9" s="101" t="s">
        <v>27</v>
      </c>
      <c r="F9" s="102"/>
      <c r="G9" s="102"/>
      <c r="H9" s="101" t="s">
        <v>27</v>
      </c>
      <c r="I9" s="101"/>
      <c r="J9" s="101"/>
      <c r="K9" s="102" t="s">
        <v>27</v>
      </c>
      <c r="L9" s="102"/>
      <c r="M9" s="102"/>
      <c r="N9" s="102" t="s">
        <v>27</v>
      </c>
      <c r="O9" s="101"/>
      <c r="P9" s="101"/>
      <c r="Q9" s="101" t="s">
        <v>27</v>
      </c>
      <c r="R9" s="101"/>
      <c r="S9" s="101"/>
      <c r="T9" s="102" t="s">
        <v>27</v>
      </c>
      <c r="U9" s="102"/>
      <c r="V9" s="101"/>
      <c r="W9" s="101" t="s">
        <v>27</v>
      </c>
      <c r="X9" s="101"/>
      <c r="Y9" s="101"/>
      <c r="Z9" s="101" t="s">
        <v>27</v>
      </c>
      <c r="AA9" s="102"/>
      <c r="AB9" s="102"/>
      <c r="AC9" s="101" t="s">
        <v>27</v>
      </c>
      <c r="AD9" s="101"/>
      <c r="AE9" s="101"/>
      <c r="AF9" s="101" t="s">
        <v>27</v>
      </c>
      <c r="AG9" s="101"/>
      <c r="AH9" s="102"/>
      <c r="AI9" s="104">
        <f>AM9</f>
        <v>0</v>
      </c>
      <c r="AJ9" s="104">
        <f>AI9+AK9</f>
        <v>0</v>
      </c>
      <c r="AK9" s="104">
        <f>AN9</f>
        <v>0</v>
      </c>
    </row>
    <row r="10" spans="1:1023" ht="15.75">
      <c r="A10" s="97">
        <v>427810</v>
      </c>
      <c r="B10" s="98" t="s">
        <v>106</v>
      </c>
      <c r="C10" s="106">
        <v>337019</v>
      </c>
      <c r="D10" s="100" t="s">
        <v>105</v>
      </c>
      <c r="E10" s="101" t="s">
        <v>27</v>
      </c>
      <c r="F10" s="102"/>
      <c r="G10" s="102"/>
      <c r="H10" s="101" t="s">
        <v>27</v>
      </c>
      <c r="I10" s="101"/>
      <c r="J10" s="101"/>
      <c r="K10" s="102" t="s">
        <v>27</v>
      </c>
      <c r="L10" s="102"/>
      <c r="M10" s="102"/>
      <c r="N10" s="102" t="s">
        <v>27</v>
      </c>
      <c r="O10" s="101"/>
      <c r="P10" s="101"/>
      <c r="Q10" s="101" t="s">
        <v>27</v>
      </c>
      <c r="R10" s="101"/>
      <c r="S10" s="101" t="s">
        <v>27</v>
      </c>
      <c r="T10" s="102"/>
      <c r="U10" s="102"/>
      <c r="V10" s="101"/>
      <c r="W10" s="101" t="s">
        <v>27</v>
      </c>
      <c r="X10" s="101"/>
      <c r="Y10" s="101"/>
      <c r="Z10" s="101" t="s">
        <v>27</v>
      </c>
      <c r="AA10" s="102"/>
      <c r="AB10" s="102"/>
      <c r="AC10" s="101" t="s">
        <v>27</v>
      </c>
      <c r="AD10" s="101"/>
      <c r="AE10" s="101"/>
      <c r="AF10" s="101" t="s">
        <v>27</v>
      </c>
      <c r="AG10" s="101"/>
      <c r="AH10" s="102"/>
      <c r="AI10" s="104"/>
      <c r="AJ10" s="104"/>
      <c r="AK10" s="104"/>
    </row>
    <row r="11" spans="1:1023" ht="15.75">
      <c r="A11" s="94" t="s">
        <v>1</v>
      </c>
      <c r="B11" s="95" t="s">
        <v>2</v>
      </c>
      <c r="C11" s="94" t="s">
        <v>97</v>
      </c>
      <c r="D11" s="276" t="s">
        <v>4</v>
      </c>
      <c r="E11" s="96">
        <v>1</v>
      </c>
      <c r="F11" s="96">
        <v>2</v>
      </c>
      <c r="G11" s="96">
        <v>3</v>
      </c>
      <c r="H11" s="96">
        <v>4</v>
      </c>
      <c r="I11" s="96">
        <v>5</v>
      </c>
      <c r="J11" s="96">
        <v>6</v>
      </c>
      <c r="K11" s="96">
        <v>7</v>
      </c>
      <c r="L11" s="96">
        <v>8</v>
      </c>
      <c r="M11" s="96">
        <v>9</v>
      </c>
      <c r="N11" s="96">
        <v>10</v>
      </c>
      <c r="O11" s="96">
        <v>11</v>
      </c>
      <c r="P11" s="96">
        <v>12</v>
      </c>
      <c r="Q11" s="96">
        <v>13</v>
      </c>
      <c r="R11" s="96">
        <v>14</v>
      </c>
      <c r="S11" s="96">
        <v>15</v>
      </c>
      <c r="T11" s="96">
        <v>16</v>
      </c>
      <c r="U11" s="96">
        <v>17</v>
      </c>
      <c r="V11" s="96">
        <v>18</v>
      </c>
      <c r="W11" s="96">
        <v>19</v>
      </c>
      <c r="X11" s="96">
        <v>20</v>
      </c>
      <c r="Y11" s="96">
        <v>21</v>
      </c>
      <c r="Z11" s="96">
        <v>22</v>
      </c>
      <c r="AA11" s="96">
        <v>23</v>
      </c>
      <c r="AB11" s="96">
        <v>24</v>
      </c>
      <c r="AC11" s="96">
        <v>25</v>
      </c>
      <c r="AD11" s="96">
        <v>26</v>
      </c>
      <c r="AE11" s="96">
        <v>27</v>
      </c>
      <c r="AF11" s="96">
        <v>28</v>
      </c>
      <c r="AG11" s="96">
        <v>29</v>
      </c>
      <c r="AH11" s="96">
        <v>30</v>
      </c>
      <c r="AI11" s="277" t="s">
        <v>0</v>
      </c>
      <c r="AJ11" s="277" t="s">
        <v>5</v>
      </c>
      <c r="AK11" s="277" t="s">
        <v>6</v>
      </c>
    </row>
    <row r="12" spans="1:1023" ht="15.75">
      <c r="A12" s="94"/>
      <c r="B12" s="95" t="s">
        <v>98</v>
      </c>
      <c r="C12" s="94" t="s">
        <v>99</v>
      </c>
      <c r="D12" s="276"/>
      <c r="E12" s="96" t="s">
        <v>13</v>
      </c>
      <c r="F12" s="96" t="s">
        <v>100</v>
      </c>
      <c r="G12" s="96" t="s">
        <v>8</v>
      </c>
      <c r="H12" s="96" t="s">
        <v>9</v>
      </c>
      <c r="I12" s="96" t="s">
        <v>10</v>
      </c>
      <c r="J12" s="96" t="s">
        <v>11</v>
      </c>
      <c r="K12" s="96" t="s">
        <v>12</v>
      </c>
      <c r="L12" s="96" t="s">
        <v>13</v>
      </c>
      <c r="M12" s="96" t="s">
        <v>100</v>
      </c>
      <c r="N12" s="96" t="s">
        <v>8</v>
      </c>
      <c r="O12" s="96" t="s">
        <v>9</v>
      </c>
      <c r="P12" s="96" t="s">
        <v>10</v>
      </c>
      <c r="Q12" s="96" t="s">
        <v>11</v>
      </c>
      <c r="R12" s="96" t="s">
        <v>12</v>
      </c>
      <c r="S12" s="96" t="s">
        <v>13</v>
      </c>
      <c r="T12" s="96" t="s">
        <v>100</v>
      </c>
      <c r="U12" s="96" t="s">
        <v>8</v>
      </c>
      <c r="V12" s="96" t="s">
        <v>9</v>
      </c>
      <c r="W12" s="96" t="s">
        <v>10</v>
      </c>
      <c r="X12" s="96" t="s">
        <v>11</v>
      </c>
      <c r="Y12" s="96" t="s">
        <v>12</v>
      </c>
      <c r="Z12" s="96" t="s">
        <v>13</v>
      </c>
      <c r="AA12" s="96" t="s">
        <v>100</v>
      </c>
      <c r="AB12" s="96" t="s">
        <v>8</v>
      </c>
      <c r="AC12" s="96" t="s">
        <v>9</v>
      </c>
      <c r="AD12" s="96" t="s">
        <v>10</v>
      </c>
      <c r="AE12" s="96" t="s">
        <v>11</v>
      </c>
      <c r="AF12" s="96" t="s">
        <v>12</v>
      </c>
      <c r="AG12" s="96" t="s">
        <v>13</v>
      </c>
      <c r="AH12" s="96" t="s">
        <v>100</v>
      </c>
      <c r="AI12" s="277"/>
      <c r="AJ12" s="277"/>
      <c r="AK12" s="277"/>
    </row>
    <row r="13" spans="1:1023" ht="15.75">
      <c r="A13" s="99" t="s">
        <v>107</v>
      </c>
      <c r="B13" s="98" t="s">
        <v>108</v>
      </c>
      <c r="C13" s="97">
        <v>89780</v>
      </c>
      <c r="D13" s="100" t="s">
        <v>105</v>
      </c>
      <c r="E13" s="101"/>
      <c r="F13" s="102" t="s">
        <v>27</v>
      </c>
      <c r="G13" s="102"/>
      <c r="H13" s="101"/>
      <c r="I13" s="101" t="s">
        <v>27</v>
      </c>
      <c r="J13" s="101"/>
      <c r="K13" s="102"/>
      <c r="L13" s="102"/>
      <c r="M13" s="102"/>
      <c r="N13" s="102"/>
      <c r="O13" s="278" t="s">
        <v>109</v>
      </c>
      <c r="P13" s="279"/>
      <c r="Q13" s="279"/>
      <c r="R13" s="279"/>
      <c r="S13" s="279"/>
      <c r="T13" s="280"/>
      <c r="U13" s="102"/>
      <c r="V13" s="107" t="s">
        <v>110</v>
      </c>
      <c r="W13" s="107" t="s">
        <v>110</v>
      </c>
      <c r="X13" s="107" t="s">
        <v>110</v>
      </c>
      <c r="Y13" s="107" t="s">
        <v>110</v>
      </c>
      <c r="Z13" s="107" t="s">
        <v>110</v>
      </c>
      <c r="AA13" s="102" t="s">
        <v>27</v>
      </c>
      <c r="AB13" s="102"/>
      <c r="AC13" s="101"/>
      <c r="AD13" s="101" t="s">
        <v>27</v>
      </c>
      <c r="AE13" s="101"/>
      <c r="AF13" s="101"/>
      <c r="AG13" s="101" t="s">
        <v>27</v>
      </c>
      <c r="AH13" s="102"/>
      <c r="AI13" s="104">
        <f>AM13</f>
        <v>0</v>
      </c>
      <c r="AJ13" s="104">
        <f>AI13+AK13</f>
        <v>0</v>
      </c>
      <c r="AK13" s="104">
        <f>AN13</f>
        <v>0</v>
      </c>
    </row>
    <row r="14" spans="1:1023" ht="15.75">
      <c r="A14" s="99" t="s">
        <v>111</v>
      </c>
      <c r="B14" s="98" t="s">
        <v>112</v>
      </c>
      <c r="C14" s="108">
        <v>118784</v>
      </c>
      <c r="D14" s="100" t="s">
        <v>105</v>
      </c>
      <c r="E14" s="101"/>
      <c r="F14" s="102" t="s">
        <v>27</v>
      </c>
      <c r="G14" s="102"/>
      <c r="H14" s="101"/>
      <c r="I14" s="101" t="s">
        <v>27</v>
      </c>
      <c r="J14" s="101"/>
      <c r="K14" s="102"/>
      <c r="L14" s="102" t="s">
        <v>27</v>
      </c>
      <c r="M14" s="102"/>
      <c r="N14" s="102"/>
      <c r="O14" s="101" t="s">
        <v>27</v>
      </c>
      <c r="P14" s="101"/>
      <c r="Q14" s="101"/>
      <c r="R14" s="101" t="s">
        <v>27</v>
      </c>
      <c r="S14" s="101"/>
      <c r="T14" s="102"/>
      <c r="U14" s="102" t="s">
        <v>27</v>
      </c>
      <c r="V14" s="101"/>
      <c r="W14" s="101"/>
      <c r="X14" s="101" t="s">
        <v>27</v>
      </c>
      <c r="Y14" s="101"/>
      <c r="Z14" s="101"/>
      <c r="AA14" s="102" t="s">
        <v>27</v>
      </c>
      <c r="AB14" s="102"/>
      <c r="AC14" s="101"/>
      <c r="AD14" s="101" t="s">
        <v>27</v>
      </c>
      <c r="AE14" s="101"/>
      <c r="AF14" s="101"/>
      <c r="AG14" s="101" t="s">
        <v>27</v>
      </c>
      <c r="AH14" s="102"/>
      <c r="AI14" s="104"/>
      <c r="AJ14" s="104"/>
      <c r="AK14" s="104"/>
    </row>
    <row r="15" spans="1:1023" ht="15.75">
      <c r="A15" s="94" t="s">
        <v>1</v>
      </c>
      <c r="B15" s="95" t="s">
        <v>2</v>
      </c>
      <c r="C15" s="94" t="s">
        <v>97</v>
      </c>
      <c r="D15" s="276" t="s">
        <v>4</v>
      </c>
      <c r="E15" s="96">
        <v>1</v>
      </c>
      <c r="F15" s="96">
        <v>2</v>
      </c>
      <c r="G15" s="96">
        <v>3</v>
      </c>
      <c r="H15" s="96">
        <v>4</v>
      </c>
      <c r="I15" s="96">
        <v>5</v>
      </c>
      <c r="J15" s="96">
        <v>6</v>
      </c>
      <c r="K15" s="96">
        <v>7</v>
      </c>
      <c r="L15" s="96">
        <v>8</v>
      </c>
      <c r="M15" s="96">
        <v>9</v>
      </c>
      <c r="N15" s="96">
        <v>10</v>
      </c>
      <c r="O15" s="96">
        <v>11</v>
      </c>
      <c r="P15" s="96">
        <v>12</v>
      </c>
      <c r="Q15" s="96">
        <v>13</v>
      </c>
      <c r="R15" s="96">
        <v>14</v>
      </c>
      <c r="S15" s="96">
        <v>15</v>
      </c>
      <c r="T15" s="96">
        <v>16</v>
      </c>
      <c r="U15" s="96">
        <v>17</v>
      </c>
      <c r="V15" s="96">
        <v>18</v>
      </c>
      <c r="W15" s="96">
        <v>19</v>
      </c>
      <c r="X15" s="96">
        <v>20</v>
      </c>
      <c r="Y15" s="96">
        <v>21</v>
      </c>
      <c r="Z15" s="96">
        <v>22</v>
      </c>
      <c r="AA15" s="96">
        <v>23</v>
      </c>
      <c r="AB15" s="96">
        <v>24</v>
      </c>
      <c r="AC15" s="96">
        <v>25</v>
      </c>
      <c r="AD15" s="96">
        <v>26</v>
      </c>
      <c r="AE15" s="96">
        <v>27</v>
      </c>
      <c r="AF15" s="96">
        <v>28</v>
      </c>
      <c r="AG15" s="96">
        <v>29</v>
      </c>
      <c r="AH15" s="96">
        <v>30</v>
      </c>
      <c r="AI15" s="277" t="s">
        <v>0</v>
      </c>
      <c r="AJ15" s="277" t="s">
        <v>5</v>
      </c>
      <c r="AK15" s="277" t="s">
        <v>6</v>
      </c>
    </row>
    <row r="16" spans="1:1023" ht="15.75">
      <c r="A16" s="94"/>
      <c r="B16" s="95" t="s">
        <v>98</v>
      </c>
      <c r="C16" s="94" t="s">
        <v>99</v>
      </c>
      <c r="D16" s="276"/>
      <c r="E16" s="96" t="s">
        <v>13</v>
      </c>
      <c r="F16" s="96" t="s">
        <v>100</v>
      </c>
      <c r="G16" s="96" t="s">
        <v>8</v>
      </c>
      <c r="H16" s="96" t="s">
        <v>9</v>
      </c>
      <c r="I16" s="96" t="s">
        <v>10</v>
      </c>
      <c r="J16" s="96" t="s">
        <v>11</v>
      </c>
      <c r="K16" s="96" t="s">
        <v>12</v>
      </c>
      <c r="L16" s="96" t="s">
        <v>13</v>
      </c>
      <c r="M16" s="96" t="s">
        <v>100</v>
      </c>
      <c r="N16" s="96" t="s">
        <v>8</v>
      </c>
      <c r="O16" s="96" t="s">
        <v>9</v>
      </c>
      <c r="P16" s="96" t="s">
        <v>10</v>
      </c>
      <c r="Q16" s="96" t="s">
        <v>11</v>
      </c>
      <c r="R16" s="96" t="s">
        <v>12</v>
      </c>
      <c r="S16" s="96" t="s">
        <v>13</v>
      </c>
      <c r="T16" s="96" t="s">
        <v>100</v>
      </c>
      <c r="U16" s="96" t="s">
        <v>8</v>
      </c>
      <c r="V16" s="96" t="s">
        <v>9</v>
      </c>
      <c r="W16" s="96" t="s">
        <v>10</v>
      </c>
      <c r="X16" s="96" t="s">
        <v>11</v>
      </c>
      <c r="Y16" s="96" t="s">
        <v>12</v>
      </c>
      <c r="Z16" s="96" t="s">
        <v>13</v>
      </c>
      <c r="AA16" s="96" t="s">
        <v>100</v>
      </c>
      <c r="AB16" s="96" t="s">
        <v>8</v>
      </c>
      <c r="AC16" s="96" t="s">
        <v>9</v>
      </c>
      <c r="AD16" s="96" t="s">
        <v>10</v>
      </c>
      <c r="AE16" s="96" t="s">
        <v>11</v>
      </c>
      <c r="AF16" s="96" t="s">
        <v>12</v>
      </c>
      <c r="AG16" s="96" t="s">
        <v>13</v>
      </c>
      <c r="AH16" s="96" t="s">
        <v>100</v>
      </c>
      <c r="AI16" s="277"/>
      <c r="AJ16" s="277"/>
      <c r="AK16" s="277"/>
    </row>
    <row r="17" spans="1:37" ht="15.75">
      <c r="A17" s="99" t="s">
        <v>113</v>
      </c>
      <c r="B17" s="109" t="s">
        <v>114</v>
      </c>
      <c r="C17" s="108">
        <v>121416</v>
      </c>
      <c r="D17" s="100" t="s">
        <v>105</v>
      </c>
      <c r="E17" s="281" t="s">
        <v>115</v>
      </c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3"/>
      <c r="AI17" s="104">
        <f>AM17</f>
        <v>0</v>
      </c>
      <c r="AJ17" s="104">
        <f>AI17+AK17</f>
        <v>0</v>
      </c>
      <c r="AK17" s="104">
        <f>AN17</f>
        <v>0</v>
      </c>
    </row>
    <row r="18" spans="1:37" ht="15.75">
      <c r="A18" s="97">
        <v>428000</v>
      </c>
      <c r="B18" s="98" t="s">
        <v>116</v>
      </c>
      <c r="C18" s="105">
        <v>114437</v>
      </c>
      <c r="D18" s="100" t="s">
        <v>105</v>
      </c>
      <c r="E18" s="101"/>
      <c r="F18" s="102"/>
      <c r="G18" s="102" t="s">
        <v>27</v>
      </c>
      <c r="H18" s="101"/>
      <c r="I18" s="101"/>
      <c r="J18" s="101" t="s">
        <v>27</v>
      </c>
      <c r="K18" s="102"/>
      <c r="L18" s="101"/>
      <c r="M18" s="102" t="s">
        <v>27</v>
      </c>
      <c r="N18" s="102"/>
      <c r="O18" s="103" t="s">
        <v>27</v>
      </c>
      <c r="P18" s="101" t="s">
        <v>27</v>
      </c>
      <c r="Q18" s="101"/>
      <c r="R18" s="110" t="s">
        <v>117</v>
      </c>
      <c r="S18" s="101" t="s">
        <v>27</v>
      </c>
      <c r="T18" s="102"/>
      <c r="U18" s="102"/>
      <c r="V18" s="101" t="s">
        <v>27</v>
      </c>
      <c r="W18" s="101"/>
      <c r="X18" s="101"/>
      <c r="Y18" s="101" t="s">
        <v>27</v>
      </c>
      <c r="Z18" s="101"/>
      <c r="AA18" s="110" t="s">
        <v>117</v>
      </c>
      <c r="AB18" s="102" t="s">
        <v>27</v>
      </c>
      <c r="AC18" s="101"/>
      <c r="AD18" s="101"/>
      <c r="AE18" s="101" t="s">
        <v>27</v>
      </c>
      <c r="AF18" s="101"/>
      <c r="AG18" s="101"/>
      <c r="AH18" s="102" t="s">
        <v>27</v>
      </c>
      <c r="AI18" s="104">
        <f>AM18</f>
        <v>0</v>
      </c>
      <c r="AJ18" s="104">
        <f>AI18+AK18</f>
        <v>0</v>
      </c>
      <c r="AK18" s="104">
        <f>AN18</f>
        <v>0</v>
      </c>
    </row>
    <row r="19" spans="1:37" ht="15.75">
      <c r="A19" s="94" t="s">
        <v>1</v>
      </c>
      <c r="B19" s="95" t="s">
        <v>2</v>
      </c>
      <c r="C19" s="94" t="s">
        <v>97</v>
      </c>
      <c r="D19" s="276" t="s">
        <v>4</v>
      </c>
      <c r="E19" s="96">
        <v>1</v>
      </c>
      <c r="F19" s="96">
        <v>2</v>
      </c>
      <c r="G19" s="96">
        <v>3</v>
      </c>
      <c r="H19" s="96">
        <v>4</v>
      </c>
      <c r="I19" s="96">
        <v>5</v>
      </c>
      <c r="J19" s="96">
        <v>6</v>
      </c>
      <c r="K19" s="96">
        <v>7</v>
      </c>
      <c r="L19" s="96">
        <v>8</v>
      </c>
      <c r="M19" s="96">
        <v>9</v>
      </c>
      <c r="N19" s="96">
        <v>10</v>
      </c>
      <c r="O19" s="96">
        <v>11</v>
      </c>
      <c r="P19" s="96">
        <v>12</v>
      </c>
      <c r="Q19" s="96">
        <v>13</v>
      </c>
      <c r="R19" s="96">
        <v>14</v>
      </c>
      <c r="S19" s="96">
        <v>15</v>
      </c>
      <c r="T19" s="96">
        <v>16</v>
      </c>
      <c r="U19" s="96">
        <v>17</v>
      </c>
      <c r="V19" s="96">
        <v>18</v>
      </c>
      <c r="W19" s="96">
        <v>19</v>
      </c>
      <c r="X19" s="96">
        <v>20</v>
      </c>
      <c r="Y19" s="96">
        <v>21</v>
      </c>
      <c r="Z19" s="96">
        <v>22</v>
      </c>
      <c r="AA19" s="96">
        <v>23</v>
      </c>
      <c r="AB19" s="96">
        <v>24</v>
      </c>
      <c r="AC19" s="96">
        <v>25</v>
      </c>
      <c r="AD19" s="96">
        <v>26</v>
      </c>
      <c r="AE19" s="96">
        <v>27</v>
      </c>
      <c r="AF19" s="96">
        <v>28</v>
      </c>
      <c r="AG19" s="96">
        <v>29</v>
      </c>
      <c r="AH19" s="96">
        <v>30</v>
      </c>
      <c r="AI19" s="277" t="s">
        <v>0</v>
      </c>
      <c r="AJ19" s="277" t="s">
        <v>5</v>
      </c>
      <c r="AK19" s="277" t="s">
        <v>6</v>
      </c>
    </row>
    <row r="20" spans="1:37" ht="15.75">
      <c r="A20" s="94"/>
      <c r="B20" s="95" t="s">
        <v>98</v>
      </c>
      <c r="C20" s="94" t="s">
        <v>99</v>
      </c>
      <c r="D20" s="276"/>
      <c r="E20" s="96" t="s">
        <v>13</v>
      </c>
      <c r="F20" s="96" t="s">
        <v>100</v>
      </c>
      <c r="G20" s="96" t="s">
        <v>8</v>
      </c>
      <c r="H20" s="96" t="s">
        <v>9</v>
      </c>
      <c r="I20" s="96" t="s">
        <v>10</v>
      </c>
      <c r="J20" s="96" t="s">
        <v>11</v>
      </c>
      <c r="K20" s="96" t="s">
        <v>12</v>
      </c>
      <c r="L20" s="96" t="s">
        <v>13</v>
      </c>
      <c r="M20" s="96" t="s">
        <v>100</v>
      </c>
      <c r="N20" s="96" t="s">
        <v>8</v>
      </c>
      <c r="O20" s="96" t="s">
        <v>9</v>
      </c>
      <c r="P20" s="96" t="s">
        <v>10</v>
      </c>
      <c r="Q20" s="96" t="s">
        <v>11</v>
      </c>
      <c r="R20" s="96" t="s">
        <v>12</v>
      </c>
      <c r="S20" s="96" t="s">
        <v>13</v>
      </c>
      <c r="T20" s="96" t="s">
        <v>100</v>
      </c>
      <c r="U20" s="96" t="s">
        <v>8</v>
      </c>
      <c r="V20" s="96" t="s">
        <v>9</v>
      </c>
      <c r="W20" s="96" t="s">
        <v>10</v>
      </c>
      <c r="X20" s="96" t="s">
        <v>11</v>
      </c>
      <c r="Y20" s="96" t="s">
        <v>12</v>
      </c>
      <c r="Z20" s="96" t="s">
        <v>13</v>
      </c>
      <c r="AA20" s="96" t="s">
        <v>100</v>
      </c>
      <c r="AB20" s="96" t="s">
        <v>8</v>
      </c>
      <c r="AC20" s="96" t="s">
        <v>9</v>
      </c>
      <c r="AD20" s="96" t="s">
        <v>10</v>
      </c>
      <c r="AE20" s="96" t="s">
        <v>11</v>
      </c>
      <c r="AF20" s="96" t="s">
        <v>12</v>
      </c>
      <c r="AG20" s="96" t="s">
        <v>13</v>
      </c>
      <c r="AH20" s="96" t="s">
        <v>100</v>
      </c>
      <c r="AI20" s="277"/>
      <c r="AJ20" s="277"/>
      <c r="AK20" s="277"/>
    </row>
    <row r="21" spans="1:37" ht="15.75">
      <c r="A21" s="99" t="s">
        <v>118</v>
      </c>
      <c r="B21" s="98" t="s">
        <v>119</v>
      </c>
      <c r="C21" s="111">
        <v>105875</v>
      </c>
      <c r="D21" s="100" t="s">
        <v>120</v>
      </c>
      <c r="E21" s="101" t="s">
        <v>49</v>
      </c>
      <c r="F21" s="102"/>
      <c r="G21" s="102"/>
      <c r="H21" s="101" t="s">
        <v>49</v>
      </c>
      <c r="I21" s="101"/>
      <c r="J21" s="101"/>
      <c r="K21" s="102" t="s">
        <v>49</v>
      </c>
      <c r="L21" s="101"/>
      <c r="M21" s="103" t="s">
        <v>27</v>
      </c>
      <c r="N21" s="102" t="s">
        <v>49</v>
      </c>
      <c r="O21" s="101"/>
      <c r="P21" s="101"/>
      <c r="Q21" s="101" t="s">
        <v>49</v>
      </c>
      <c r="R21" s="101"/>
      <c r="S21" s="101"/>
      <c r="T21" s="102" t="s">
        <v>49</v>
      </c>
      <c r="U21" s="102"/>
      <c r="V21" s="101"/>
      <c r="W21" s="101" t="s">
        <v>49</v>
      </c>
      <c r="X21" s="101"/>
      <c r="Y21" s="103" t="s">
        <v>27</v>
      </c>
      <c r="Z21" s="101" t="s">
        <v>49</v>
      </c>
      <c r="AA21" s="102"/>
      <c r="AB21" s="102"/>
      <c r="AC21" s="101" t="s">
        <v>49</v>
      </c>
      <c r="AD21" s="101"/>
      <c r="AE21" s="101"/>
      <c r="AF21" s="101" t="s">
        <v>49</v>
      </c>
      <c r="AG21" s="101"/>
      <c r="AH21" s="102"/>
      <c r="AI21" s="104">
        <f>AM21</f>
        <v>0</v>
      </c>
      <c r="AJ21" s="104">
        <f>AI21+AK21</f>
        <v>0</v>
      </c>
      <c r="AK21" s="104">
        <f>AN21</f>
        <v>0</v>
      </c>
    </row>
    <row r="22" spans="1:37" ht="15.75">
      <c r="A22" s="97">
        <v>426504</v>
      </c>
      <c r="B22" s="98" t="s">
        <v>121</v>
      </c>
      <c r="C22" s="106">
        <v>362029</v>
      </c>
      <c r="D22" s="100" t="s">
        <v>120</v>
      </c>
      <c r="E22" s="101" t="s">
        <v>49</v>
      </c>
      <c r="F22" s="102"/>
      <c r="G22" s="102"/>
      <c r="H22" s="101" t="s">
        <v>49</v>
      </c>
      <c r="I22" s="101"/>
      <c r="J22" s="101"/>
      <c r="K22" s="102" t="s">
        <v>49</v>
      </c>
      <c r="L22" s="101"/>
      <c r="M22" s="102" t="s">
        <v>49</v>
      </c>
      <c r="N22" s="102"/>
      <c r="O22" s="101"/>
      <c r="P22" s="101"/>
      <c r="Q22" s="101" t="s">
        <v>49</v>
      </c>
      <c r="R22" s="101"/>
      <c r="S22" s="101"/>
      <c r="T22" s="102" t="s">
        <v>49</v>
      </c>
      <c r="U22" s="102"/>
      <c r="V22" s="101"/>
      <c r="W22" s="101" t="s">
        <v>49</v>
      </c>
      <c r="X22" s="101"/>
      <c r="Y22" s="101"/>
      <c r="Z22" s="101" t="s">
        <v>49</v>
      </c>
      <c r="AA22" s="102"/>
      <c r="AB22" s="102"/>
      <c r="AC22" s="101" t="s">
        <v>49</v>
      </c>
      <c r="AD22" s="103" t="s">
        <v>49</v>
      </c>
      <c r="AE22" s="101"/>
      <c r="AF22" s="101" t="s">
        <v>49</v>
      </c>
      <c r="AG22" s="101"/>
      <c r="AH22" s="110" t="s">
        <v>117</v>
      </c>
      <c r="AI22" s="104">
        <f>AM22</f>
        <v>0</v>
      </c>
      <c r="AJ22" s="104">
        <f>AI22+AK22</f>
        <v>0</v>
      </c>
      <c r="AK22" s="104">
        <f>AN22</f>
        <v>0</v>
      </c>
    </row>
    <row r="23" spans="1:37" ht="15.75">
      <c r="A23" s="94" t="s">
        <v>1</v>
      </c>
      <c r="B23" s="95" t="s">
        <v>2</v>
      </c>
      <c r="C23" s="94" t="s">
        <v>97</v>
      </c>
      <c r="D23" s="276" t="s">
        <v>4</v>
      </c>
      <c r="E23" s="96">
        <v>1</v>
      </c>
      <c r="F23" s="96">
        <v>2</v>
      </c>
      <c r="G23" s="96">
        <v>3</v>
      </c>
      <c r="H23" s="96">
        <v>4</v>
      </c>
      <c r="I23" s="96">
        <v>5</v>
      </c>
      <c r="J23" s="96">
        <v>6</v>
      </c>
      <c r="K23" s="96">
        <v>7</v>
      </c>
      <c r="L23" s="96">
        <v>8</v>
      </c>
      <c r="M23" s="96">
        <v>9</v>
      </c>
      <c r="N23" s="96">
        <v>10</v>
      </c>
      <c r="O23" s="96">
        <v>11</v>
      </c>
      <c r="P23" s="96">
        <v>12</v>
      </c>
      <c r="Q23" s="96">
        <v>13</v>
      </c>
      <c r="R23" s="96">
        <v>14</v>
      </c>
      <c r="S23" s="96">
        <v>15</v>
      </c>
      <c r="T23" s="96">
        <v>16</v>
      </c>
      <c r="U23" s="96">
        <v>17</v>
      </c>
      <c r="V23" s="96">
        <v>18</v>
      </c>
      <c r="W23" s="96">
        <v>19</v>
      </c>
      <c r="X23" s="96">
        <v>20</v>
      </c>
      <c r="Y23" s="96">
        <v>21</v>
      </c>
      <c r="Z23" s="96">
        <v>22</v>
      </c>
      <c r="AA23" s="96">
        <v>23</v>
      </c>
      <c r="AB23" s="96">
        <v>24</v>
      </c>
      <c r="AC23" s="96">
        <v>25</v>
      </c>
      <c r="AD23" s="96">
        <v>26</v>
      </c>
      <c r="AE23" s="96">
        <v>27</v>
      </c>
      <c r="AF23" s="96">
        <v>28</v>
      </c>
      <c r="AG23" s="96">
        <v>29</v>
      </c>
      <c r="AH23" s="96">
        <v>30</v>
      </c>
      <c r="AI23" s="277" t="s">
        <v>0</v>
      </c>
      <c r="AJ23" s="277" t="s">
        <v>5</v>
      </c>
      <c r="AK23" s="277" t="s">
        <v>6</v>
      </c>
    </row>
    <row r="24" spans="1:37" ht="15.75">
      <c r="A24" s="94"/>
      <c r="B24" s="95" t="s">
        <v>98</v>
      </c>
      <c r="C24" s="94" t="s">
        <v>99</v>
      </c>
      <c r="D24" s="276"/>
      <c r="E24" s="96" t="s">
        <v>13</v>
      </c>
      <c r="F24" s="96" t="s">
        <v>100</v>
      </c>
      <c r="G24" s="96" t="s">
        <v>8</v>
      </c>
      <c r="H24" s="96" t="s">
        <v>9</v>
      </c>
      <c r="I24" s="96" t="s">
        <v>10</v>
      </c>
      <c r="J24" s="96" t="s">
        <v>11</v>
      </c>
      <c r="K24" s="96" t="s">
        <v>12</v>
      </c>
      <c r="L24" s="96" t="s">
        <v>13</v>
      </c>
      <c r="M24" s="96" t="s">
        <v>100</v>
      </c>
      <c r="N24" s="96" t="s">
        <v>8</v>
      </c>
      <c r="O24" s="96" t="s">
        <v>9</v>
      </c>
      <c r="P24" s="96" t="s">
        <v>10</v>
      </c>
      <c r="Q24" s="96" t="s">
        <v>11</v>
      </c>
      <c r="R24" s="96" t="s">
        <v>12</v>
      </c>
      <c r="S24" s="96" t="s">
        <v>13</v>
      </c>
      <c r="T24" s="96" t="s">
        <v>100</v>
      </c>
      <c r="U24" s="96" t="s">
        <v>8</v>
      </c>
      <c r="V24" s="96" t="s">
        <v>9</v>
      </c>
      <c r="W24" s="96" t="s">
        <v>10</v>
      </c>
      <c r="X24" s="96" t="s">
        <v>11</v>
      </c>
      <c r="Y24" s="96" t="s">
        <v>12</v>
      </c>
      <c r="Z24" s="96" t="s">
        <v>13</v>
      </c>
      <c r="AA24" s="96" t="s">
        <v>100</v>
      </c>
      <c r="AB24" s="96" t="s">
        <v>8</v>
      </c>
      <c r="AC24" s="96" t="s">
        <v>9</v>
      </c>
      <c r="AD24" s="96" t="s">
        <v>10</v>
      </c>
      <c r="AE24" s="96" t="s">
        <v>11</v>
      </c>
      <c r="AF24" s="96" t="s">
        <v>12</v>
      </c>
      <c r="AG24" s="96" t="s">
        <v>13</v>
      </c>
      <c r="AH24" s="96" t="s">
        <v>100</v>
      </c>
      <c r="AI24" s="277"/>
      <c r="AJ24" s="277"/>
      <c r="AK24" s="277"/>
    </row>
    <row r="25" spans="1:37" ht="15.75">
      <c r="A25" s="99" t="s">
        <v>122</v>
      </c>
      <c r="B25" s="98" t="s">
        <v>123</v>
      </c>
      <c r="C25" s="112">
        <v>177095</v>
      </c>
      <c r="D25" s="100" t="s">
        <v>120</v>
      </c>
      <c r="E25" s="101"/>
      <c r="F25" s="113" t="s">
        <v>124</v>
      </c>
      <c r="G25" s="102" t="s">
        <v>49</v>
      </c>
      <c r="H25" s="101"/>
      <c r="I25" s="101" t="s">
        <v>49</v>
      </c>
      <c r="J25" s="101"/>
      <c r="K25" s="110" t="s">
        <v>117</v>
      </c>
      <c r="L25" s="101" t="s">
        <v>49</v>
      </c>
      <c r="M25" s="102"/>
      <c r="N25" s="102"/>
      <c r="O25" s="101" t="s">
        <v>49</v>
      </c>
      <c r="P25" s="101"/>
      <c r="Q25" s="101"/>
      <c r="R25" s="103" t="s">
        <v>49</v>
      </c>
      <c r="S25" s="101" t="s">
        <v>49</v>
      </c>
      <c r="T25" s="103" t="s">
        <v>125</v>
      </c>
      <c r="U25" s="102"/>
      <c r="V25" s="101"/>
      <c r="W25" s="101"/>
      <c r="X25" s="278" t="s">
        <v>126</v>
      </c>
      <c r="Y25" s="279"/>
      <c r="Z25" s="279"/>
      <c r="AA25" s="279"/>
      <c r="AB25" s="279"/>
      <c r="AC25" s="279"/>
      <c r="AD25" s="279"/>
      <c r="AE25" s="279"/>
      <c r="AF25" s="279"/>
      <c r="AG25" s="279"/>
      <c r="AH25" s="280"/>
      <c r="AI25" s="104">
        <f>AM25</f>
        <v>0</v>
      </c>
      <c r="AJ25" s="104">
        <f>AI25+AK25</f>
        <v>0</v>
      </c>
      <c r="AK25" s="104">
        <f>AN25</f>
        <v>0</v>
      </c>
    </row>
    <row r="26" spans="1:37" ht="15.75">
      <c r="A26" s="99" t="s">
        <v>127</v>
      </c>
      <c r="B26" s="98" t="s">
        <v>128</v>
      </c>
      <c r="C26" s="105">
        <v>157582</v>
      </c>
      <c r="D26" s="100" t="s">
        <v>120</v>
      </c>
      <c r="E26" s="114"/>
      <c r="F26" s="113" t="s">
        <v>129</v>
      </c>
      <c r="G26" s="102"/>
      <c r="H26" s="101"/>
      <c r="I26" s="101" t="s">
        <v>49</v>
      </c>
      <c r="J26" s="101"/>
      <c r="K26" s="102"/>
      <c r="L26" s="101" t="s">
        <v>49</v>
      </c>
      <c r="M26" s="102"/>
      <c r="N26" s="102"/>
      <c r="O26" s="107" t="s">
        <v>110</v>
      </c>
      <c r="P26" s="107" t="s">
        <v>110</v>
      </c>
      <c r="Q26" s="107" t="s">
        <v>110</v>
      </c>
      <c r="R26" s="107" t="s">
        <v>110</v>
      </c>
      <c r="S26" s="101"/>
      <c r="T26" s="103" t="s">
        <v>130</v>
      </c>
      <c r="U26" s="102" t="s">
        <v>49</v>
      </c>
      <c r="V26" s="101"/>
      <c r="W26" s="101"/>
      <c r="X26" s="103" t="s">
        <v>49</v>
      </c>
      <c r="Y26" s="101" t="s">
        <v>49</v>
      </c>
      <c r="Z26" s="101"/>
      <c r="AA26" s="102" t="s">
        <v>49</v>
      </c>
      <c r="AB26" s="102"/>
      <c r="AC26" s="101"/>
      <c r="AD26" s="101" t="s">
        <v>49</v>
      </c>
      <c r="AE26" s="101"/>
      <c r="AF26" s="101"/>
      <c r="AG26" s="103" t="s">
        <v>49</v>
      </c>
      <c r="AH26" s="102" t="s">
        <v>49</v>
      </c>
      <c r="AI26" s="104">
        <f>AM26</f>
        <v>0</v>
      </c>
      <c r="AJ26" s="104">
        <f>AI26+AK26</f>
        <v>0</v>
      </c>
      <c r="AK26" s="104">
        <f>AN26</f>
        <v>0</v>
      </c>
    </row>
    <row r="27" spans="1:37" ht="15.75">
      <c r="A27" s="94" t="s">
        <v>1</v>
      </c>
      <c r="B27" s="95" t="s">
        <v>2</v>
      </c>
      <c r="C27" s="94" t="s">
        <v>97</v>
      </c>
      <c r="D27" s="276" t="s">
        <v>4</v>
      </c>
      <c r="E27" s="96">
        <v>1</v>
      </c>
      <c r="F27" s="96">
        <v>2</v>
      </c>
      <c r="G27" s="96">
        <v>3</v>
      </c>
      <c r="H27" s="96">
        <v>4</v>
      </c>
      <c r="I27" s="96">
        <v>5</v>
      </c>
      <c r="J27" s="96">
        <v>6</v>
      </c>
      <c r="K27" s="96">
        <v>7</v>
      </c>
      <c r="L27" s="96">
        <v>8</v>
      </c>
      <c r="M27" s="96">
        <v>9</v>
      </c>
      <c r="N27" s="96">
        <v>10</v>
      </c>
      <c r="O27" s="96">
        <v>11</v>
      </c>
      <c r="P27" s="96">
        <v>12</v>
      </c>
      <c r="Q27" s="96">
        <v>13</v>
      </c>
      <c r="R27" s="96">
        <v>14</v>
      </c>
      <c r="S27" s="96">
        <v>15</v>
      </c>
      <c r="T27" s="96">
        <v>16</v>
      </c>
      <c r="U27" s="96">
        <v>17</v>
      </c>
      <c r="V27" s="96">
        <v>18</v>
      </c>
      <c r="W27" s="96">
        <v>19</v>
      </c>
      <c r="X27" s="96">
        <v>20</v>
      </c>
      <c r="Y27" s="96">
        <v>21</v>
      </c>
      <c r="Z27" s="96">
        <v>22</v>
      </c>
      <c r="AA27" s="96">
        <v>23</v>
      </c>
      <c r="AB27" s="96">
        <v>24</v>
      </c>
      <c r="AC27" s="96">
        <v>25</v>
      </c>
      <c r="AD27" s="96">
        <v>26</v>
      </c>
      <c r="AE27" s="96">
        <v>27</v>
      </c>
      <c r="AF27" s="96">
        <v>28</v>
      </c>
      <c r="AG27" s="96">
        <v>29</v>
      </c>
      <c r="AH27" s="96">
        <v>30</v>
      </c>
      <c r="AI27" s="277" t="s">
        <v>0</v>
      </c>
      <c r="AJ27" s="277" t="s">
        <v>5</v>
      </c>
      <c r="AK27" s="277" t="s">
        <v>6</v>
      </c>
    </row>
    <row r="28" spans="1:37" ht="15.75">
      <c r="A28" s="94"/>
      <c r="B28" s="95" t="s">
        <v>98</v>
      </c>
      <c r="C28" s="94" t="s">
        <v>99</v>
      </c>
      <c r="D28" s="276"/>
      <c r="E28" s="96" t="s">
        <v>13</v>
      </c>
      <c r="F28" s="96" t="s">
        <v>100</v>
      </c>
      <c r="G28" s="96" t="s">
        <v>8</v>
      </c>
      <c r="H28" s="96" t="s">
        <v>9</v>
      </c>
      <c r="I28" s="96" t="s">
        <v>10</v>
      </c>
      <c r="J28" s="96" t="s">
        <v>11</v>
      </c>
      <c r="K28" s="96" t="s">
        <v>12</v>
      </c>
      <c r="L28" s="96" t="s">
        <v>13</v>
      </c>
      <c r="M28" s="96" t="s">
        <v>100</v>
      </c>
      <c r="N28" s="96" t="s">
        <v>8</v>
      </c>
      <c r="O28" s="96" t="s">
        <v>9</v>
      </c>
      <c r="P28" s="96" t="s">
        <v>10</v>
      </c>
      <c r="Q28" s="96" t="s">
        <v>11</v>
      </c>
      <c r="R28" s="96" t="s">
        <v>12</v>
      </c>
      <c r="S28" s="96" t="s">
        <v>13</v>
      </c>
      <c r="T28" s="96" t="s">
        <v>100</v>
      </c>
      <c r="U28" s="96" t="s">
        <v>8</v>
      </c>
      <c r="V28" s="96" t="s">
        <v>9</v>
      </c>
      <c r="W28" s="96" t="s">
        <v>10</v>
      </c>
      <c r="X28" s="96" t="s">
        <v>11</v>
      </c>
      <c r="Y28" s="96" t="s">
        <v>12</v>
      </c>
      <c r="Z28" s="96" t="s">
        <v>13</v>
      </c>
      <c r="AA28" s="96" t="s">
        <v>100</v>
      </c>
      <c r="AB28" s="96" t="s">
        <v>8</v>
      </c>
      <c r="AC28" s="96" t="s">
        <v>9</v>
      </c>
      <c r="AD28" s="96" t="s">
        <v>10</v>
      </c>
      <c r="AE28" s="96" t="s">
        <v>11</v>
      </c>
      <c r="AF28" s="96" t="s">
        <v>12</v>
      </c>
      <c r="AG28" s="96" t="s">
        <v>13</v>
      </c>
      <c r="AH28" s="96" t="s">
        <v>100</v>
      </c>
      <c r="AI28" s="277"/>
      <c r="AJ28" s="277"/>
      <c r="AK28" s="277"/>
    </row>
    <row r="29" spans="1:37" ht="15.75">
      <c r="A29" s="99">
        <v>427829</v>
      </c>
      <c r="B29" s="98" t="s">
        <v>131</v>
      </c>
      <c r="C29" s="105">
        <v>89113</v>
      </c>
      <c r="D29" s="100" t="s">
        <v>120</v>
      </c>
      <c r="E29" s="101"/>
      <c r="F29" s="102"/>
      <c r="G29" s="102"/>
      <c r="H29" s="101"/>
      <c r="I29" s="101"/>
      <c r="J29" s="101" t="s">
        <v>49</v>
      </c>
      <c r="K29" s="102"/>
      <c r="L29" s="101"/>
      <c r="M29" s="102"/>
      <c r="N29" s="102" t="s">
        <v>49</v>
      </c>
      <c r="O29" s="101"/>
      <c r="P29" s="101" t="s">
        <v>49</v>
      </c>
      <c r="Q29" s="101"/>
      <c r="R29" s="101" t="s">
        <v>49</v>
      </c>
      <c r="S29" s="101"/>
      <c r="T29" s="102"/>
      <c r="U29" s="102" t="s">
        <v>49</v>
      </c>
      <c r="V29" s="101" t="s">
        <v>49</v>
      </c>
      <c r="W29" s="101"/>
      <c r="X29" s="101"/>
      <c r="Y29" s="101" t="s">
        <v>49</v>
      </c>
      <c r="Z29" s="101"/>
      <c r="AA29" s="102"/>
      <c r="AB29" s="102" t="s">
        <v>49</v>
      </c>
      <c r="AC29" s="101"/>
      <c r="AD29" s="101"/>
      <c r="AE29" s="101" t="s">
        <v>49</v>
      </c>
      <c r="AF29" s="101"/>
      <c r="AG29" s="101" t="s">
        <v>49</v>
      </c>
      <c r="AH29" s="102"/>
      <c r="AI29" s="104">
        <f>AM29</f>
        <v>0</v>
      </c>
      <c r="AJ29" s="104">
        <f>AI29+AK29</f>
        <v>0</v>
      </c>
      <c r="AK29" s="104">
        <f>AN29</f>
        <v>0</v>
      </c>
    </row>
    <row r="30" spans="1:37" ht="15.75">
      <c r="A30" s="99">
        <v>426474</v>
      </c>
      <c r="B30" s="98" t="s">
        <v>132</v>
      </c>
      <c r="C30" s="105">
        <v>188749</v>
      </c>
      <c r="D30" s="100" t="s">
        <v>120</v>
      </c>
      <c r="E30" s="101"/>
      <c r="F30" s="102"/>
      <c r="G30" s="102" t="s">
        <v>49</v>
      </c>
      <c r="H30" s="101"/>
      <c r="I30" s="101"/>
      <c r="J30" s="101" t="s">
        <v>49</v>
      </c>
      <c r="K30" s="102"/>
      <c r="L30" s="101"/>
      <c r="M30" s="102" t="s">
        <v>49</v>
      </c>
      <c r="N30" s="102"/>
      <c r="O30" s="103" t="s">
        <v>49</v>
      </c>
      <c r="P30" s="101" t="s">
        <v>49</v>
      </c>
      <c r="Q30" s="101"/>
      <c r="R30" s="101"/>
      <c r="S30" s="101" t="s">
        <v>49</v>
      </c>
      <c r="T30" s="102"/>
      <c r="U30" s="102"/>
      <c r="V30" s="101" t="s">
        <v>49</v>
      </c>
      <c r="W30" s="101"/>
      <c r="X30" s="101" t="s">
        <v>49</v>
      </c>
      <c r="Y30" s="101"/>
      <c r="Z30" s="101"/>
      <c r="AA30" s="102"/>
      <c r="AB30" s="102" t="s">
        <v>49</v>
      </c>
      <c r="AC30" s="101"/>
      <c r="AD30" s="101"/>
      <c r="AE30" s="101" t="s">
        <v>49</v>
      </c>
      <c r="AF30" s="101"/>
      <c r="AG30" s="101"/>
      <c r="AH30" s="102" t="s">
        <v>49</v>
      </c>
      <c r="AI30" s="104">
        <f>AM30</f>
        <v>0</v>
      </c>
      <c r="AJ30" s="104">
        <f>AI30+AK30</f>
        <v>0</v>
      </c>
      <c r="AK30" s="104">
        <f>AN30</f>
        <v>0</v>
      </c>
    </row>
    <row r="31" spans="1:37" ht="15.75">
      <c r="A31" s="94" t="s">
        <v>1</v>
      </c>
      <c r="B31" s="95" t="s">
        <v>2</v>
      </c>
      <c r="C31" s="94" t="s">
        <v>97</v>
      </c>
      <c r="D31" s="276" t="s">
        <v>4</v>
      </c>
      <c r="E31" s="96">
        <v>1</v>
      </c>
      <c r="F31" s="96">
        <v>2</v>
      </c>
      <c r="G31" s="96">
        <v>3</v>
      </c>
      <c r="H31" s="96">
        <v>4</v>
      </c>
      <c r="I31" s="96">
        <v>5</v>
      </c>
      <c r="J31" s="96">
        <v>6</v>
      </c>
      <c r="K31" s="96">
        <v>7</v>
      </c>
      <c r="L31" s="96">
        <v>8</v>
      </c>
      <c r="M31" s="96">
        <v>9</v>
      </c>
      <c r="N31" s="96">
        <v>10</v>
      </c>
      <c r="O31" s="96">
        <v>11</v>
      </c>
      <c r="P31" s="96">
        <v>12</v>
      </c>
      <c r="Q31" s="96">
        <v>13</v>
      </c>
      <c r="R31" s="96">
        <v>14</v>
      </c>
      <c r="S31" s="96">
        <v>15</v>
      </c>
      <c r="T31" s="96">
        <v>16</v>
      </c>
      <c r="U31" s="96">
        <v>17</v>
      </c>
      <c r="V31" s="96">
        <v>18</v>
      </c>
      <c r="W31" s="96">
        <v>19</v>
      </c>
      <c r="X31" s="96">
        <v>20</v>
      </c>
      <c r="Y31" s="96">
        <v>21</v>
      </c>
      <c r="Z31" s="96">
        <v>22</v>
      </c>
      <c r="AA31" s="96">
        <v>23</v>
      </c>
      <c r="AB31" s="96">
        <v>24</v>
      </c>
      <c r="AC31" s="96">
        <v>25</v>
      </c>
      <c r="AD31" s="96">
        <v>26</v>
      </c>
      <c r="AE31" s="96">
        <v>27</v>
      </c>
      <c r="AF31" s="96">
        <v>28</v>
      </c>
      <c r="AG31" s="96">
        <v>29</v>
      </c>
      <c r="AH31" s="96">
        <v>30</v>
      </c>
      <c r="AI31" s="277" t="s">
        <v>5</v>
      </c>
      <c r="AJ31" s="277" t="s">
        <v>6</v>
      </c>
      <c r="AK31" s="277" t="s">
        <v>6</v>
      </c>
    </row>
    <row r="32" spans="1:37" ht="15.75">
      <c r="A32" s="94"/>
      <c r="B32" s="95" t="s">
        <v>98</v>
      </c>
      <c r="C32" s="94" t="s">
        <v>99</v>
      </c>
      <c r="D32" s="276"/>
      <c r="E32" s="96" t="s">
        <v>13</v>
      </c>
      <c r="F32" s="96" t="s">
        <v>100</v>
      </c>
      <c r="G32" s="96" t="s">
        <v>8</v>
      </c>
      <c r="H32" s="96" t="s">
        <v>9</v>
      </c>
      <c r="I32" s="96" t="s">
        <v>10</v>
      </c>
      <c r="J32" s="96" t="s">
        <v>11</v>
      </c>
      <c r="K32" s="96" t="s">
        <v>12</v>
      </c>
      <c r="L32" s="96" t="s">
        <v>13</v>
      </c>
      <c r="M32" s="96" t="s">
        <v>100</v>
      </c>
      <c r="N32" s="96" t="s">
        <v>8</v>
      </c>
      <c r="O32" s="96" t="s">
        <v>9</v>
      </c>
      <c r="P32" s="96" t="s">
        <v>10</v>
      </c>
      <c r="Q32" s="96" t="s">
        <v>11</v>
      </c>
      <c r="R32" s="96" t="s">
        <v>12</v>
      </c>
      <c r="S32" s="96" t="s">
        <v>13</v>
      </c>
      <c r="T32" s="96" t="s">
        <v>100</v>
      </c>
      <c r="U32" s="96" t="s">
        <v>8</v>
      </c>
      <c r="V32" s="96" t="s">
        <v>9</v>
      </c>
      <c r="W32" s="96" t="s">
        <v>10</v>
      </c>
      <c r="X32" s="96" t="s">
        <v>11</v>
      </c>
      <c r="Y32" s="96" t="s">
        <v>12</v>
      </c>
      <c r="Z32" s="96" t="s">
        <v>13</v>
      </c>
      <c r="AA32" s="96" t="s">
        <v>100</v>
      </c>
      <c r="AB32" s="96" t="s">
        <v>8</v>
      </c>
      <c r="AC32" s="96" t="s">
        <v>9</v>
      </c>
      <c r="AD32" s="96" t="s">
        <v>10</v>
      </c>
      <c r="AE32" s="96" t="s">
        <v>11</v>
      </c>
      <c r="AF32" s="96" t="s">
        <v>12</v>
      </c>
      <c r="AG32" s="96" t="s">
        <v>13</v>
      </c>
      <c r="AH32" s="96" t="s">
        <v>100</v>
      </c>
      <c r="AI32" s="277"/>
      <c r="AJ32" s="277"/>
      <c r="AK32" s="277"/>
    </row>
    <row r="33" spans="1:37" ht="15.75">
      <c r="A33" s="99">
        <v>431337</v>
      </c>
      <c r="B33" s="98" t="s">
        <v>133</v>
      </c>
      <c r="C33" s="115">
        <v>428140</v>
      </c>
      <c r="D33" s="116" t="s">
        <v>134</v>
      </c>
      <c r="E33" s="117"/>
      <c r="F33" s="102"/>
      <c r="G33" s="102" t="s">
        <v>27</v>
      </c>
      <c r="H33" s="101"/>
      <c r="I33" s="101"/>
      <c r="J33" s="101" t="s">
        <v>27</v>
      </c>
      <c r="K33" s="102"/>
      <c r="L33" s="101"/>
      <c r="M33" s="118" t="s">
        <v>117</v>
      </c>
      <c r="N33" s="102"/>
      <c r="O33" s="101"/>
      <c r="P33" s="101" t="s">
        <v>27</v>
      </c>
      <c r="Q33" s="101"/>
      <c r="R33" s="101" t="s">
        <v>27</v>
      </c>
      <c r="S33" s="101"/>
      <c r="T33" s="102"/>
      <c r="U33" s="102" t="s">
        <v>27</v>
      </c>
      <c r="V33" s="101" t="s">
        <v>27</v>
      </c>
      <c r="W33" s="101"/>
      <c r="X33" s="101" t="s">
        <v>27</v>
      </c>
      <c r="Y33" s="101"/>
      <c r="Z33" s="101"/>
      <c r="AA33" s="102"/>
      <c r="AB33" s="102"/>
      <c r="AC33" s="101"/>
      <c r="AD33" s="101"/>
      <c r="AE33" s="101" t="s">
        <v>27</v>
      </c>
      <c r="AF33" s="101"/>
      <c r="AG33" s="101"/>
      <c r="AH33" s="102" t="s">
        <v>27</v>
      </c>
      <c r="AI33" s="104" t="e">
        <f>#REF!+AJ33</f>
        <v>#REF!</v>
      </c>
      <c r="AJ33" s="104">
        <f>AM33</f>
        <v>0</v>
      </c>
      <c r="AK33" s="104">
        <f>AN33</f>
        <v>0</v>
      </c>
    </row>
    <row r="34" spans="1:37" ht="15.75">
      <c r="A34" s="94" t="s">
        <v>1</v>
      </c>
      <c r="B34" s="95" t="s">
        <v>2</v>
      </c>
      <c r="C34" s="94" t="s">
        <v>97</v>
      </c>
      <c r="D34" s="276" t="s">
        <v>4</v>
      </c>
      <c r="E34" s="96">
        <v>1</v>
      </c>
      <c r="F34" s="96">
        <v>2</v>
      </c>
      <c r="G34" s="96">
        <v>3</v>
      </c>
      <c r="H34" s="96">
        <v>4</v>
      </c>
      <c r="I34" s="96">
        <v>5</v>
      </c>
      <c r="J34" s="96">
        <v>6</v>
      </c>
      <c r="K34" s="96">
        <v>7</v>
      </c>
      <c r="L34" s="96">
        <v>8</v>
      </c>
      <c r="M34" s="96">
        <v>9</v>
      </c>
      <c r="N34" s="96">
        <v>10</v>
      </c>
      <c r="O34" s="96">
        <v>11</v>
      </c>
      <c r="P34" s="96">
        <v>12</v>
      </c>
      <c r="Q34" s="96">
        <v>13</v>
      </c>
      <c r="R34" s="96">
        <v>14</v>
      </c>
      <c r="S34" s="96">
        <v>15</v>
      </c>
      <c r="T34" s="96">
        <v>16</v>
      </c>
      <c r="U34" s="96">
        <v>17</v>
      </c>
      <c r="V34" s="96">
        <v>18</v>
      </c>
      <c r="W34" s="96">
        <v>19</v>
      </c>
      <c r="X34" s="96">
        <v>20</v>
      </c>
      <c r="Y34" s="96">
        <v>21</v>
      </c>
      <c r="Z34" s="96">
        <v>22</v>
      </c>
      <c r="AA34" s="96">
        <v>23</v>
      </c>
      <c r="AB34" s="96">
        <v>24</v>
      </c>
      <c r="AC34" s="96">
        <v>25</v>
      </c>
      <c r="AD34" s="96">
        <v>26</v>
      </c>
      <c r="AE34" s="96">
        <v>27</v>
      </c>
      <c r="AF34" s="96">
        <v>28</v>
      </c>
      <c r="AG34" s="96">
        <v>29</v>
      </c>
      <c r="AH34" s="96">
        <v>30</v>
      </c>
      <c r="AI34" s="277" t="s">
        <v>5</v>
      </c>
      <c r="AJ34" s="277" t="s">
        <v>6</v>
      </c>
      <c r="AK34" s="277" t="s">
        <v>6</v>
      </c>
    </row>
    <row r="35" spans="1:37" ht="15.75">
      <c r="A35" s="94"/>
      <c r="B35" s="95" t="s">
        <v>135</v>
      </c>
      <c r="C35" s="94" t="s">
        <v>99</v>
      </c>
      <c r="D35" s="276"/>
      <c r="E35" s="96" t="s">
        <v>13</v>
      </c>
      <c r="F35" s="96" t="s">
        <v>100</v>
      </c>
      <c r="G35" s="96" t="s">
        <v>8</v>
      </c>
      <c r="H35" s="96" t="s">
        <v>9</v>
      </c>
      <c r="I35" s="96" t="s">
        <v>10</v>
      </c>
      <c r="J35" s="96" t="s">
        <v>11</v>
      </c>
      <c r="K35" s="96" t="s">
        <v>12</v>
      </c>
      <c r="L35" s="96" t="s">
        <v>13</v>
      </c>
      <c r="M35" s="96" t="s">
        <v>100</v>
      </c>
      <c r="N35" s="96" t="s">
        <v>8</v>
      </c>
      <c r="O35" s="96" t="s">
        <v>9</v>
      </c>
      <c r="P35" s="96" t="s">
        <v>10</v>
      </c>
      <c r="Q35" s="96" t="s">
        <v>11</v>
      </c>
      <c r="R35" s="96" t="s">
        <v>12</v>
      </c>
      <c r="S35" s="96" t="s">
        <v>13</v>
      </c>
      <c r="T35" s="96" t="s">
        <v>100</v>
      </c>
      <c r="U35" s="96" t="s">
        <v>8</v>
      </c>
      <c r="V35" s="96" t="s">
        <v>9</v>
      </c>
      <c r="W35" s="96" t="s">
        <v>10</v>
      </c>
      <c r="X35" s="96" t="s">
        <v>11</v>
      </c>
      <c r="Y35" s="96" t="s">
        <v>12</v>
      </c>
      <c r="Z35" s="96" t="s">
        <v>13</v>
      </c>
      <c r="AA35" s="96" t="s">
        <v>100</v>
      </c>
      <c r="AB35" s="96" t="s">
        <v>8</v>
      </c>
      <c r="AC35" s="96" t="s">
        <v>9</v>
      </c>
      <c r="AD35" s="96" t="s">
        <v>10</v>
      </c>
      <c r="AE35" s="96" t="s">
        <v>11</v>
      </c>
      <c r="AF35" s="96" t="s">
        <v>12</v>
      </c>
      <c r="AG35" s="96" t="s">
        <v>13</v>
      </c>
      <c r="AH35" s="96" t="s">
        <v>100</v>
      </c>
      <c r="AI35" s="277"/>
      <c r="AJ35" s="277"/>
      <c r="AK35" s="277"/>
    </row>
    <row r="36" spans="1:37" ht="15.75">
      <c r="A36" s="99">
        <v>429082</v>
      </c>
      <c r="B36" s="98" t="s">
        <v>136</v>
      </c>
      <c r="C36" s="105">
        <v>227840</v>
      </c>
      <c r="D36" s="116" t="s">
        <v>137</v>
      </c>
      <c r="E36" s="117"/>
      <c r="F36" s="118"/>
      <c r="G36" s="118"/>
      <c r="H36" s="117" t="s">
        <v>117</v>
      </c>
      <c r="I36" s="117"/>
      <c r="J36" s="117" t="s">
        <v>117</v>
      </c>
      <c r="K36" s="118"/>
      <c r="L36" s="117" t="s">
        <v>117</v>
      </c>
      <c r="M36" s="118"/>
      <c r="N36" s="118"/>
      <c r="O36" s="117"/>
      <c r="P36" s="117" t="s">
        <v>117</v>
      </c>
      <c r="Q36" s="117"/>
      <c r="R36" s="117"/>
      <c r="S36" s="117"/>
      <c r="T36" s="102"/>
      <c r="U36" s="102"/>
      <c r="V36" s="117" t="s">
        <v>117</v>
      </c>
      <c r="W36" s="117"/>
      <c r="X36" s="117" t="s">
        <v>117</v>
      </c>
      <c r="Y36" s="117"/>
      <c r="Z36" s="117" t="s">
        <v>117</v>
      </c>
      <c r="AA36" s="118"/>
      <c r="AB36" s="102" t="s">
        <v>27</v>
      </c>
      <c r="AC36" s="117"/>
      <c r="AD36" s="117" t="s">
        <v>117</v>
      </c>
      <c r="AE36" s="117"/>
      <c r="AF36" s="117" t="s">
        <v>117</v>
      </c>
      <c r="AG36" s="117"/>
      <c r="AH36" s="118"/>
      <c r="AI36" s="104" t="e">
        <f>#REF!+AJ36</f>
        <v>#REF!</v>
      </c>
      <c r="AJ36" s="104">
        <f>AM36</f>
        <v>0</v>
      </c>
      <c r="AK36" s="104">
        <f>AN36</f>
        <v>0</v>
      </c>
    </row>
    <row r="37" spans="1:37" ht="15.75">
      <c r="A37" s="97" t="s">
        <v>138</v>
      </c>
      <c r="B37" s="98" t="s">
        <v>139</v>
      </c>
      <c r="C37" s="99">
        <v>59937</v>
      </c>
      <c r="D37" s="100" t="s">
        <v>105</v>
      </c>
      <c r="E37" s="117" t="s">
        <v>117</v>
      </c>
      <c r="F37" s="118"/>
      <c r="G37" s="102"/>
      <c r="H37" s="117"/>
      <c r="I37" s="117" t="s">
        <v>117</v>
      </c>
      <c r="J37" s="101"/>
      <c r="K37" s="102"/>
      <c r="L37" s="117"/>
      <c r="M37" s="102"/>
      <c r="N37" s="118"/>
      <c r="O37" s="117" t="s">
        <v>117</v>
      </c>
      <c r="P37" s="101"/>
      <c r="Q37" s="117" t="s">
        <v>117</v>
      </c>
      <c r="R37" s="117"/>
      <c r="S37" s="117" t="s">
        <v>117</v>
      </c>
      <c r="T37" s="118"/>
      <c r="U37" s="118"/>
      <c r="V37" s="117"/>
      <c r="W37" s="117" t="s">
        <v>117</v>
      </c>
      <c r="X37" s="101"/>
      <c r="Y37" s="117" t="s">
        <v>117</v>
      </c>
      <c r="Z37" s="117"/>
      <c r="AA37" s="102"/>
      <c r="AB37" s="118"/>
      <c r="AC37" s="117" t="s">
        <v>117</v>
      </c>
      <c r="AD37" s="101"/>
      <c r="AE37" s="117" t="s">
        <v>117</v>
      </c>
      <c r="AF37" s="117"/>
      <c r="AG37" s="117" t="s">
        <v>117</v>
      </c>
      <c r="AH37" s="118"/>
      <c r="AI37" s="104">
        <f>AM37</f>
        <v>0</v>
      </c>
      <c r="AJ37" s="104">
        <f>AI37+AK37</f>
        <v>0</v>
      </c>
      <c r="AK37" s="104">
        <f>AN37</f>
        <v>0</v>
      </c>
    </row>
    <row r="38" spans="1:37" ht="15.75">
      <c r="A38" s="119"/>
      <c r="B38" s="119"/>
      <c r="C38" s="120"/>
      <c r="D38" s="121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0"/>
      <c r="AI38" s="120"/>
      <c r="AJ38" s="120"/>
      <c r="AK38" s="120"/>
    </row>
    <row r="39" spans="1:37">
      <c r="A39" s="120"/>
      <c r="B39" s="120"/>
      <c r="C39" s="120"/>
      <c r="D39" s="121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</row>
    <row r="40" spans="1:37">
      <c r="A40" s="120"/>
      <c r="B40" s="120"/>
      <c r="C40" s="120"/>
      <c r="D40" s="121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</row>
    <row r="41" spans="1:37">
      <c r="A41" s="120"/>
      <c r="B41" s="120"/>
      <c r="C41" s="120"/>
      <c r="D41" s="121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</row>
    <row r="42" spans="1:37" ht="15.75">
      <c r="A42" s="119" t="s">
        <v>140</v>
      </c>
      <c r="B42" s="119"/>
      <c r="C42" s="120"/>
      <c r="D42" s="284" t="s">
        <v>141</v>
      </c>
      <c r="E42" s="284"/>
      <c r="F42" s="284"/>
      <c r="G42" s="284"/>
      <c r="H42" s="284"/>
      <c r="I42" s="284"/>
      <c r="J42" s="284"/>
      <c r="K42" s="284"/>
      <c r="L42" s="284" t="s">
        <v>142</v>
      </c>
      <c r="M42" s="284"/>
      <c r="N42" s="284"/>
      <c r="O42" s="284"/>
      <c r="P42" s="284"/>
      <c r="Q42" s="284"/>
      <c r="R42" s="284"/>
      <c r="S42" s="284"/>
      <c r="T42" s="284"/>
      <c r="U42" s="123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</row>
    <row r="43" spans="1:37" ht="15.75">
      <c r="A43" s="119" t="s">
        <v>143</v>
      </c>
      <c r="B43" s="119"/>
      <c r="C43" s="120"/>
      <c r="D43" s="284" t="s">
        <v>144</v>
      </c>
      <c r="E43" s="284"/>
      <c r="F43" s="284"/>
      <c r="G43" s="284"/>
      <c r="H43" s="284"/>
      <c r="I43" s="284"/>
      <c r="J43" s="284"/>
      <c r="K43" s="284"/>
      <c r="L43" s="284" t="s">
        <v>145</v>
      </c>
      <c r="M43" s="284"/>
      <c r="N43" s="284"/>
      <c r="O43" s="284"/>
      <c r="P43" s="284"/>
      <c r="Q43" s="284"/>
      <c r="R43" s="284"/>
      <c r="S43" s="284"/>
      <c r="T43" s="284"/>
      <c r="U43" s="123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</row>
    <row r="44" spans="1:37" ht="15.75">
      <c r="A44" s="284" t="s">
        <v>146</v>
      </c>
      <c r="B44" s="284"/>
      <c r="C44" s="120"/>
      <c r="D44" s="284" t="s">
        <v>147</v>
      </c>
      <c r="E44" s="284"/>
      <c r="F44" s="284"/>
      <c r="G44" s="284"/>
      <c r="H44" s="284"/>
      <c r="I44" s="284"/>
      <c r="J44" s="284"/>
      <c r="K44" s="284"/>
      <c r="L44" s="284" t="s">
        <v>148</v>
      </c>
      <c r="M44" s="284"/>
      <c r="N44" s="284"/>
      <c r="O44" s="284"/>
      <c r="P44" s="284"/>
      <c r="Q44" s="284"/>
      <c r="R44" s="284"/>
      <c r="S44" s="284"/>
      <c r="T44" s="284"/>
      <c r="U44" s="123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</row>
    <row r="45" spans="1:37" ht="15.75">
      <c r="A45" s="284" t="s">
        <v>149</v>
      </c>
      <c r="B45" s="284"/>
      <c r="C45" s="120"/>
      <c r="D45" s="284" t="s">
        <v>150</v>
      </c>
      <c r="E45" s="284"/>
      <c r="F45" s="284"/>
      <c r="G45" s="284"/>
      <c r="H45" s="284"/>
      <c r="I45" s="284"/>
      <c r="J45" s="284"/>
      <c r="K45" s="284"/>
      <c r="L45" s="284" t="s">
        <v>151</v>
      </c>
      <c r="M45" s="284"/>
      <c r="N45" s="284"/>
      <c r="O45" s="284"/>
      <c r="P45" s="284"/>
      <c r="Q45" s="284"/>
      <c r="R45" s="284"/>
      <c r="S45" s="284"/>
      <c r="T45" s="284"/>
      <c r="U45" s="124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</row>
    <row r="46" spans="1:37" ht="15.75">
      <c r="A46" s="284" t="s">
        <v>152</v>
      </c>
      <c r="B46" s="284"/>
      <c r="C46" s="120"/>
      <c r="D46" s="284" t="s">
        <v>153</v>
      </c>
      <c r="E46" s="284"/>
      <c r="F46" s="284"/>
      <c r="G46" s="284"/>
      <c r="H46" s="120"/>
      <c r="I46" s="120"/>
      <c r="J46" s="120"/>
      <c r="K46" s="120"/>
      <c r="L46" s="284" t="s">
        <v>154</v>
      </c>
      <c r="M46" s="284"/>
      <c r="N46" s="284"/>
      <c r="O46" s="284"/>
      <c r="P46" s="284"/>
      <c r="Q46" s="284"/>
      <c r="R46" s="284"/>
      <c r="S46" s="284"/>
      <c r="T46" s="284"/>
      <c r="U46" s="123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</row>
    <row r="47" spans="1:37" ht="15.75">
      <c r="A47" s="119"/>
      <c r="B47" s="119"/>
      <c r="C47" s="120"/>
      <c r="D47" s="121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</row>
  </sheetData>
  <protectedRanges>
    <protectedRange sqref="S17 G17 M17 P17 J17 Y17 AB17 V17" name="Intervalo1_1_2_1"/>
  </protectedRanges>
  <mergeCells count="53">
    <mergeCell ref="A45:B45"/>
    <mergeCell ref="D45:K45"/>
    <mergeCell ref="L45:T45"/>
    <mergeCell ref="A46:B46"/>
    <mergeCell ref="D46:G46"/>
    <mergeCell ref="L46:T46"/>
    <mergeCell ref="D43:K43"/>
    <mergeCell ref="L43:T43"/>
    <mergeCell ref="A44:B44"/>
    <mergeCell ref="D44:K44"/>
    <mergeCell ref="L44:T44"/>
    <mergeCell ref="D34:D35"/>
    <mergeCell ref="AI34:AI35"/>
    <mergeCell ref="AJ34:AJ35"/>
    <mergeCell ref="AK34:AK35"/>
    <mergeCell ref="D42:K42"/>
    <mergeCell ref="L42:T42"/>
    <mergeCell ref="D27:D28"/>
    <mergeCell ref="AI27:AI28"/>
    <mergeCell ref="AJ27:AJ28"/>
    <mergeCell ref="AK27:AK28"/>
    <mergeCell ref="D31:D32"/>
    <mergeCell ref="AI31:AI32"/>
    <mergeCell ref="AJ31:AJ32"/>
    <mergeCell ref="AK31:AK32"/>
    <mergeCell ref="D23:D24"/>
    <mergeCell ref="AI23:AI24"/>
    <mergeCell ref="AJ23:AJ24"/>
    <mergeCell ref="AK23:AK24"/>
    <mergeCell ref="X25:AH25"/>
    <mergeCell ref="E17:AH17"/>
    <mergeCell ref="D19:D20"/>
    <mergeCell ref="AI19:AI20"/>
    <mergeCell ref="AJ19:AJ20"/>
    <mergeCell ref="AK19:AK20"/>
    <mergeCell ref="O13:T13"/>
    <mergeCell ref="D15:D16"/>
    <mergeCell ref="AI15:AI16"/>
    <mergeCell ref="AJ15:AJ16"/>
    <mergeCell ref="AK15:AK16"/>
    <mergeCell ref="D7:D8"/>
    <mergeCell ref="AI7:AI8"/>
    <mergeCell ref="AJ7:AJ8"/>
    <mergeCell ref="AK7:AK8"/>
    <mergeCell ref="D11:D12"/>
    <mergeCell ref="AI11:AI12"/>
    <mergeCell ref="AJ11:AJ12"/>
    <mergeCell ref="AK11:AK12"/>
    <mergeCell ref="A1:AI3"/>
    <mergeCell ref="D4:D5"/>
    <mergeCell ref="AJ4:AJ5"/>
    <mergeCell ref="AK4:AK5"/>
    <mergeCell ref="AI4:AI5"/>
  </mergeCells>
  <pageMargins left="0.511811024" right="0.511811024" top="0.78740157499999996" bottom="0.78740157499999996" header="0.31496062000000002" footer="0.31496062000000002"/>
  <pageSetup paperSize="9" scale="34" orientation="landscape" r:id="rId1"/>
  <colBreaks count="1" manualBreakCount="1">
    <brk id="3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2"/>
  <sheetViews>
    <sheetView zoomScaleNormal="100" workbookViewId="0">
      <selection sqref="A1:AK32"/>
    </sheetView>
  </sheetViews>
  <sheetFormatPr defaultRowHeight="15"/>
  <cols>
    <col min="2" max="2" width="19.28515625" customWidth="1"/>
    <col min="5" max="38" width="3.140625" customWidth="1"/>
    <col min="40" max="59" width="3" customWidth="1"/>
    <col min="60" max="60" width="4.7109375" customWidth="1"/>
    <col min="61" max="61" width="3" customWidth="1"/>
    <col min="62" max="62" width="6.42578125" customWidth="1"/>
    <col min="63" max="63" width="5.85546875" customWidth="1"/>
  </cols>
  <sheetData>
    <row r="1" spans="1:37" ht="15.75" thickBot="1">
      <c r="A1" s="285" t="s">
        <v>155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</row>
    <row r="2" spans="1:37" ht="15.75" thickBot="1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</row>
    <row r="3" spans="1:37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</row>
    <row r="4" spans="1:37">
      <c r="A4" s="289" t="s">
        <v>1</v>
      </c>
      <c r="B4" s="286" t="s">
        <v>2</v>
      </c>
      <c r="C4" s="125" t="s">
        <v>156</v>
      </c>
      <c r="D4" s="290" t="s">
        <v>4</v>
      </c>
      <c r="E4" s="126">
        <v>1</v>
      </c>
      <c r="F4" s="126">
        <v>2</v>
      </c>
      <c r="G4" s="126">
        <v>3</v>
      </c>
      <c r="H4" s="126">
        <v>4</v>
      </c>
      <c r="I4" s="126">
        <v>5</v>
      </c>
      <c r="J4" s="126">
        <v>6</v>
      </c>
      <c r="K4" s="126">
        <v>7</v>
      </c>
      <c r="L4" s="126">
        <v>8</v>
      </c>
      <c r="M4" s="126">
        <v>9</v>
      </c>
      <c r="N4" s="126">
        <v>10</v>
      </c>
      <c r="O4" s="126">
        <v>11</v>
      </c>
      <c r="P4" s="126">
        <v>12</v>
      </c>
      <c r="Q4" s="126">
        <v>13</v>
      </c>
      <c r="R4" s="126">
        <v>14</v>
      </c>
      <c r="S4" s="126">
        <v>15</v>
      </c>
      <c r="T4" s="126">
        <v>16</v>
      </c>
      <c r="U4" s="126">
        <v>17</v>
      </c>
      <c r="V4" s="126">
        <v>18</v>
      </c>
      <c r="W4" s="126">
        <v>19</v>
      </c>
      <c r="X4" s="126">
        <v>20</v>
      </c>
      <c r="Y4" s="126">
        <v>21</v>
      </c>
      <c r="Z4" s="126">
        <v>22</v>
      </c>
      <c r="AA4" s="126">
        <v>23</v>
      </c>
      <c r="AB4" s="126">
        <v>24</v>
      </c>
      <c r="AC4" s="126">
        <v>25</v>
      </c>
      <c r="AD4" s="126">
        <v>26</v>
      </c>
      <c r="AE4" s="126">
        <v>27</v>
      </c>
      <c r="AF4" s="126">
        <v>28</v>
      </c>
      <c r="AG4" s="126">
        <v>29</v>
      </c>
      <c r="AH4" s="126">
        <v>30</v>
      </c>
      <c r="AI4" s="287" t="s">
        <v>0</v>
      </c>
      <c r="AJ4" s="291" t="s">
        <v>5</v>
      </c>
      <c r="AK4" s="288" t="s">
        <v>6</v>
      </c>
    </row>
    <row r="5" spans="1:37">
      <c r="A5" s="289"/>
      <c r="B5" s="286"/>
      <c r="C5" s="125" t="s">
        <v>157</v>
      </c>
      <c r="D5" s="290"/>
      <c r="E5" s="126" t="s">
        <v>13</v>
      </c>
      <c r="F5" s="126" t="s">
        <v>14</v>
      </c>
      <c r="G5" s="126" t="s">
        <v>8</v>
      </c>
      <c r="H5" s="126" t="s">
        <v>9</v>
      </c>
      <c r="I5" s="126" t="s">
        <v>10</v>
      </c>
      <c r="J5" s="126" t="s">
        <v>11</v>
      </c>
      <c r="K5" s="126" t="s">
        <v>12</v>
      </c>
      <c r="L5" s="126" t="s">
        <v>13</v>
      </c>
      <c r="M5" s="126" t="s">
        <v>14</v>
      </c>
      <c r="N5" s="126" t="s">
        <v>8</v>
      </c>
      <c r="O5" s="126" t="s">
        <v>9</v>
      </c>
      <c r="P5" s="126" t="s">
        <v>10</v>
      </c>
      <c r="Q5" s="126" t="s">
        <v>11</v>
      </c>
      <c r="R5" s="126" t="s">
        <v>12</v>
      </c>
      <c r="S5" s="126" t="s">
        <v>13</v>
      </c>
      <c r="T5" s="126" t="s">
        <v>14</v>
      </c>
      <c r="U5" s="126" t="s">
        <v>8</v>
      </c>
      <c r="V5" s="126" t="s">
        <v>9</v>
      </c>
      <c r="W5" s="126" t="s">
        <v>10</v>
      </c>
      <c r="X5" s="126" t="s">
        <v>11</v>
      </c>
      <c r="Y5" s="126" t="s">
        <v>12</v>
      </c>
      <c r="Z5" s="126" t="s">
        <v>13</v>
      </c>
      <c r="AA5" s="126" t="s">
        <v>14</v>
      </c>
      <c r="AB5" s="126" t="s">
        <v>8</v>
      </c>
      <c r="AC5" s="126" t="s">
        <v>9</v>
      </c>
      <c r="AD5" s="126" t="s">
        <v>10</v>
      </c>
      <c r="AE5" s="126" t="s">
        <v>11</v>
      </c>
      <c r="AF5" s="126" t="s">
        <v>12</v>
      </c>
      <c r="AG5" s="126" t="s">
        <v>13</v>
      </c>
      <c r="AH5" s="126" t="s">
        <v>14</v>
      </c>
      <c r="AI5" s="287"/>
      <c r="AJ5" s="291"/>
      <c r="AK5" s="288"/>
    </row>
    <row r="6" spans="1:37">
      <c r="A6" s="127" t="s">
        <v>158</v>
      </c>
      <c r="B6" s="128" t="s">
        <v>159</v>
      </c>
      <c r="C6" s="129" t="s">
        <v>157</v>
      </c>
      <c r="D6" s="130" t="s">
        <v>160</v>
      </c>
      <c r="E6" s="131" t="s">
        <v>21</v>
      </c>
      <c r="F6" s="132"/>
      <c r="G6" s="132"/>
      <c r="H6" s="131" t="s">
        <v>21</v>
      </c>
      <c r="I6" s="131" t="s">
        <v>21</v>
      </c>
      <c r="J6" s="131" t="s">
        <v>21</v>
      </c>
      <c r="K6" s="132"/>
      <c r="L6" s="132" t="s">
        <v>21</v>
      </c>
      <c r="M6" s="132"/>
      <c r="N6" s="132"/>
      <c r="O6" s="131" t="s">
        <v>21</v>
      </c>
      <c r="P6" s="131" t="s">
        <v>21</v>
      </c>
      <c r="Q6" s="131" t="s">
        <v>21</v>
      </c>
      <c r="R6" s="131" t="s">
        <v>21</v>
      </c>
      <c r="S6" s="131" t="s">
        <v>21</v>
      </c>
      <c r="T6" s="132"/>
      <c r="U6" s="132"/>
      <c r="V6" s="131" t="s">
        <v>21</v>
      </c>
      <c r="W6" s="131" t="s">
        <v>21</v>
      </c>
      <c r="X6" s="131" t="s">
        <v>21</v>
      </c>
      <c r="Y6" s="131" t="s">
        <v>21</v>
      </c>
      <c r="Z6" s="131" t="s">
        <v>21</v>
      </c>
      <c r="AA6" s="132"/>
      <c r="AB6" s="132"/>
      <c r="AC6" s="131" t="s">
        <v>21</v>
      </c>
      <c r="AD6" s="131" t="s">
        <v>21</v>
      </c>
      <c r="AE6" s="131" t="s">
        <v>21</v>
      </c>
      <c r="AF6" s="131" t="s">
        <v>21</v>
      </c>
      <c r="AG6" s="131" t="s">
        <v>21</v>
      </c>
      <c r="AH6" s="132"/>
      <c r="AI6" s="133">
        <f>$AM$2-BM6</f>
        <v>0</v>
      </c>
      <c r="AJ6" s="134">
        <f>AI6+AK6</f>
        <v>0</v>
      </c>
      <c r="AK6" s="135">
        <f>(BN6-AM6)</f>
        <v>0</v>
      </c>
    </row>
    <row r="7" spans="1:37">
      <c r="A7" s="127"/>
      <c r="B7" s="128"/>
      <c r="C7" s="129"/>
      <c r="D7" s="130"/>
      <c r="E7" s="131"/>
      <c r="F7" s="132"/>
      <c r="G7" s="132"/>
      <c r="H7" s="131"/>
      <c r="I7" s="131"/>
      <c r="J7" s="131"/>
      <c r="K7" s="132"/>
      <c r="L7" s="132"/>
      <c r="M7" s="132"/>
      <c r="N7" s="132"/>
      <c r="O7" s="131"/>
      <c r="P7" s="131"/>
      <c r="Q7" s="131"/>
      <c r="R7" s="131"/>
      <c r="S7" s="131"/>
      <c r="T7" s="132"/>
      <c r="U7" s="132"/>
      <c r="V7" s="131"/>
      <c r="W7" s="131"/>
      <c r="X7" s="131"/>
      <c r="Y7" s="131"/>
      <c r="Z7" s="131"/>
      <c r="AA7" s="132"/>
      <c r="AB7" s="132"/>
      <c r="AC7" s="131"/>
      <c r="AD7" s="131"/>
      <c r="AE7" s="131"/>
      <c r="AF7" s="131"/>
      <c r="AG7" s="131"/>
      <c r="AH7" s="132"/>
      <c r="AI7" s="133">
        <f>$AM$2-BM7</f>
        <v>0</v>
      </c>
      <c r="AJ7" s="134">
        <f>AI7+AK7</f>
        <v>0</v>
      </c>
      <c r="AK7" s="135">
        <f>(BN7-AM7)</f>
        <v>0</v>
      </c>
    </row>
    <row r="8" spans="1:37">
      <c r="A8" s="289" t="s">
        <v>1</v>
      </c>
      <c r="B8" s="292" t="s">
        <v>2</v>
      </c>
      <c r="C8" s="136" t="s">
        <v>156</v>
      </c>
      <c r="D8" s="290" t="s">
        <v>4</v>
      </c>
      <c r="E8" s="126">
        <v>1</v>
      </c>
      <c r="F8" s="137">
        <v>2</v>
      </c>
      <c r="G8" s="137">
        <v>3</v>
      </c>
      <c r="H8" s="126">
        <v>4</v>
      </c>
      <c r="I8" s="126">
        <v>5</v>
      </c>
      <c r="J8" s="126">
        <v>6</v>
      </c>
      <c r="K8" s="137">
        <v>7</v>
      </c>
      <c r="L8" s="137">
        <v>8</v>
      </c>
      <c r="M8" s="137">
        <v>9</v>
      </c>
      <c r="N8" s="137">
        <v>10</v>
      </c>
      <c r="O8" s="126">
        <v>11</v>
      </c>
      <c r="P8" s="126">
        <v>12</v>
      </c>
      <c r="Q8" s="126">
        <v>13</v>
      </c>
      <c r="R8" s="126">
        <v>14</v>
      </c>
      <c r="S8" s="126">
        <v>15</v>
      </c>
      <c r="T8" s="137">
        <v>16</v>
      </c>
      <c r="U8" s="137">
        <v>17</v>
      </c>
      <c r="V8" s="126">
        <v>18</v>
      </c>
      <c r="W8" s="126">
        <v>19</v>
      </c>
      <c r="X8" s="126">
        <v>20</v>
      </c>
      <c r="Y8" s="126">
        <v>21</v>
      </c>
      <c r="Z8" s="126">
        <v>22</v>
      </c>
      <c r="AA8" s="137">
        <v>23</v>
      </c>
      <c r="AB8" s="137">
        <v>24</v>
      </c>
      <c r="AC8" s="126">
        <v>25</v>
      </c>
      <c r="AD8" s="126">
        <v>26</v>
      </c>
      <c r="AE8" s="126">
        <v>27</v>
      </c>
      <c r="AF8" s="126">
        <v>28</v>
      </c>
      <c r="AG8" s="126">
        <v>29</v>
      </c>
      <c r="AH8" s="137">
        <v>30</v>
      </c>
      <c r="AI8" s="287" t="s">
        <v>0</v>
      </c>
      <c r="AJ8" s="291" t="s">
        <v>5</v>
      </c>
      <c r="AK8" s="288" t="s">
        <v>6</v>
      </c>
    </row>
    <row r="9" spans="1:37">
      <c r="A9" s="289"/>
      <c r="B9" s="292"/>
      <c r="C9" s="138" t="s">
        <v>161</v>
      </c>
      <c r="D9" s="290"/>
      <c r="E9" s="126" t="s">
        <v>13</v>
      </c>
      <c r="F9" s="137" t="s">
        <v>14</v>
      </c>
      <c r="G9" s="137" t="s">
        <v>8</v>
      </c>
      <c r="H9" s="126" t="s">
        <v>9</v>
      </c>
      <c r="I9" s="126" t="s">
        <v>10</v>
      </c>
      <c r="J9" s="126" t="s">
        <v>11</v>
      </c>
      <c r="K9" s="137" t="s">
        <v>12</v>
      </c>
      <c r="L9" s="137" t="s">
        <v>13</v>
      </c>
      <c r="M9" s="137" t="s">
        <v>14</v>
      </c>
      <c r="N9" s="137" t="s">
        <v>8</v>
      </c>
      <c r="O9" s="126" t="s">
        <v>9</v>
      </c>
      <c r="P9" s="126" t="s">
        <v>10</v>
      </c>
      <c r="Q9" s="126" t="s">
        <v>11</v>
      </c>
      <c r="R9" s="126" t="s">
        <v>12</v>
      </c>
      <c r="S9" s="126" t="s">
        <v>13</v>
      </c>
      <c r="T9" s="137" t="s">
        <v>14</v>
      </c>
      <c r="U9" s="137" t="s">
        <v>8</v>
      </c>
      <c r="V9" s="126" t="s">
        <v>9</v>
      </c>
      <c r="W9" s="126" t="s">
        <v>10</v>
      </c>
      <c r="X9" s="126" t="s">
        <v>11</v>
      </c>
      <c r="Y9" s="126" t="s">
        <v>12</v>
      </c>
      <c r="Z9" s="126" t="s">
        <v>13</v>
      </c>
      <c r="AA9" s="137" t="s">
        <v>14</v>
      </c>
      <c r="AB9" s="137" t="s">
        <v>8</v>
      </c>
      <c r="AC9" s="126" t="s">
        <v>9</v>
      </c>
      <c r="AD9" s="126" t="s">
        <v>10</v>
      </c>
      <c r="AE9" s="126" t="s">
        <v>11</v>
      </c>
      <c r="AF9" s="126" t="s">
        <v>12</v>
      </c>
      <c r="AG9" s="126" t="s">
        <v>13</v>
      </c>
      <c r="AH9" s="137" t="s">
        <v>14</v>
      </c>
      <c r="AI9" s="287"/>
      <c r="AJ9" s="291"/>
      <c r="AK9" s="288"/>
    </row>
    <row r="10" spans="1:37">
      <c r="A10" s="139" t="s">
        <v>162</v>
      </c>
      <c r="B10" s="128" t="s">
        <v>163</v>
      </c>
      <c r="C10" s="140" t="s">
        <v>164</v>
      </c>
      <c r="D10" s="141" t="s">
        <v>103</v>
      </c>
      <c r="E10" s="131" t="s">
        <v>21</v>
      </c>
      <c r="F10" s="132"/>
      <c r="G10" s="142" t="s">
        <v>21</v>
      </c>
      <c r="H10" s="131" t="s">
        <v>21</v>
      </c>
      <c r="I10" s="131" t="s">
        <v>27</v>
      </c>
      <c r="J10" s="131" t="s">
        <v>21</v>
      </c>
      <c r="K10" s="132"/>
      <c r="L10" s="142" t="s">
        <v>21</v>
      </c>
      <c r="M10" s="132"/>
      <c r="N10" s="132"/>
      <c r="O10" s="131" t="s">
        <v>27</v>
      </c>
      <c r="P10" s="143" t="s">
        <v>22</v>
      </c>
      <c r="Q10" s="131" t="s">
        <v>21</v>
      </c>
      <c r="R10" s="131" t="s">
        <v>21</v>
      </c>
      <c r="S10" s="131" t="s">
        <v>22</v>
      </c>
      <c r="T10" s="132"/>
      <c r="U10" s="132"/>
      <c r="V10" s="131" t="s">
        <v>27</v>
      </c>
      <c r="W10" s="144" t="s">
        <v>21</v>
      </c>
      <c r="X10" s="131" t="s">
        <v>21</v>
      </c>
      <c r="Y10" s="131" t="s">
        <v>21</v>
      </c>
      <c r="Z10" s="131" t="s">
        <v>21</v>
      </c>
      <c r="AA10" s="132"/>
      <c r="AB10" s="132"/>
      <c r="AC10" s="131" t="s">
        <v>27</v>
      </c>
      <c r="AD10" s="144" t="s">
        <v>21</v>
      </c>
      <c r="AE10" s="131" t="s">
        <v>21</v>
      </c>
      <c r="AF10" s="131" t="s">
        <v>21</v>
      </c>
      <c r="AG10" s="131" t="s">
        <v>21</v>
      </c>
      <c r="AH10" s="132"/>
      <c r="AI10" s="133">
        <f>$AM$2-BM10</f>
        <v>0</v>
      </c>
      <c r="AJ10" s="134">
        <f>AI10+AK10</f>
        <v>0</v>
      </c>
      <c r="AK10" s="135">
        <f>(BN10-AM10)</f>
        <v>0</v>
      </c>
    </row>
    <row r="11" spans="1:37">
      <c r="A11" s="145" t="s">
        <v>165</v>
      </c>
      <c r="B11" s="128" t="s">
        <v>166</v>
      </c>
      <c r="C11" s="146" t="s">
        <v>161</v>
      </c>
      <c r="D11" s="141" t="s">
        <v>103</v>
      </c>
      <c r="E11" s="131" t="s">
        <v>22</v>
      </c>
      <c r="F11" s="132"/>
      <c r="G11" s="132"/>
      <c r="H11" s="131" t="s">
        <v>27</v>
      </c>
      <c r="I11" s="131" t="s">
        <v>27</v>
      </c>
      <c r="J11" s="131" t="s">
        <v>22</v>
      </c>
      <c r="K11" s="132"/>
      <c r="L11" s="132"/>
      <c r="M11" s="132"/>
      <c r="N11" s="132" t="s">
        <v>21</v>
      </c>
      <c r="O11" s="131" t="s">
        <v>22</v>
      </c>
      <c r="P11" s="131" t="s">
        <v>22</v>
      </c>
      <c r="Q11" s="131" t="s">
        <v>22</v>
      </c>
      <c r="R11" s="131" t="s">
        <v>22</v>
      </c>
      <c r="S11" s="131" t="s">
        <v>22</v>
      </c>
      <c r="T11" s="132"/>
      <c r="U11" s="132"/>
      <c r="V11" s="131" t="s">
        <v>22</v>
      </c>
      <c r="W11" s="131" t="s">
        <v>22</v>
      </c>
      <c r="X11" s="131" t="s">
        <v>22</v>
      </c>
      <c r="Y11" s="131" t="s">
        <v>22</v>
      </c>
      <c r="Z11" s="131" t="s">
        <v>22</v>
      </c>
      <c r="AA11" s="132"/>
      <c r="AB11" s="132"/>
      <c r="AC11" s="131" t="s">
        <v>22</v>
      </c>
      <c r="AD11" s="131" t="s">
        <v>22</v>
      </c>
      <c r="AE11" s="131" t="s">
        <v>22</v>
      </c>
      <c r="AF11" s="131" t="s">
        <v>22</v>
      </c>
      <c r="AG11" s="131" t="s">
        <v>22</v>
      </c>
      <c r="AH11" s="132"/>
      <c r="AI11" s="133">
        <f>$AM$2-BM11</f>
        <v>0</v>
      </c>
      <c r="AJ11" s="134">
        <f>AI11+AK11</f>
        <v>0</v>
      </c>
      <c r="AK11" s="135">
        <f>(BN11-AM11)</f>
        <v>0</v>
      </c>
    </row>
    <row r="12" spans="1:37">
      <c r="A12" s="145" t="s">
        <v>167</v>
      </c>
      <c r="B12" s="128" t="s">
        <v>168</v>
      </c>
      <c r="C12" s="140" t="s">
        <v>169</v>
      </c>
      <c r="D12" s="141" t="s">
        <v>170</v>
      </c>
      <c r="E12" s="131" t="s">
        <v>171</v>
      </c>
      <c r="F12" s="132"/>
      <c r="G12" s="132"/>
      <c r="H12" s="143" t="s">
        <v>110</v>
      </c>
      <c r="I12" s="143" t="s">
        <v>110</v>
      </c>
      <c r="J12" s="143" t="s">
        <v>110</v>
      </c>
      <c r="K12" s="132"/>
      <c r="L12" s="132"/>
      <c r="M12" s="132"/>
      <c r="N12" s="132"/>
      <c r="O12" s="131" t="s">
        <v>171</v>
      </c>
      <c r="P12" s="131" t="s">
        <v>171</v>
      </c>
      <c r="Q12" s="131" t="s">
        <v>171</v>
      </c>
      <c r="R12" s="131" t="s">
        <v>171</v>
      </c>
      <c r="S12" s="131" t="s">
        <v>171</v>
      </c>
      <c r="T12" s="132"/>
      <c r="U12" s="132"/>
      <c r="V12" s="131" t="s">
        <v>171</v>
      </c>
      <c r="W12" s="131" t="s">
        <v>171</v>
      </c>
      <c r="X12" s="131" t="s">
        <v>171</v>
      </c>
      <c r="Y12" s="131" t="s">
        <v>171</v>
      </c>
      <c r="Z12" s="131" t="s">
        <v>171</v>
      </c>
      <c r="AA12" s="132"/>
      <c r="AB12" s="132"/>
      <c r="AC12" s="131" t="s">
        <v>171</v>
      </c>
      <c r="AD12" s="131" t="s">
        <v>171</v>
      </c>
      <c r="AE12" s="131" t="s">
        <v>171</v>
      </c>
      <c r="AF12" s="131" t="s">
        <v>171</v>
      </c>
      <c r="AG12" s="131" t="s">
        <v>171</v>
      </c>
      <c r="AH12" s="147"/>
      <c r="AI12" s="133">
        <f>$AM$2-BM12</f>
        <v>0</v>
      </c>
      <c r="AJ12" s="134">
        <f>AI12+AK12</f>
        <v>0</v>
      </c>
      <c r="AK12" s="135">
        <f>(BN12-AM12)</f>
        <v>0</v>
      </c>
    </row>
    <row r="13" spans="1:37">
      <c r="A13" s="289" t="s">
        <v>1</v>
      </c>
      <c r="B13" s="292" t="s">
        <v>2</v>
      </c>
      <c r="C13" s="136" t="s">
        <v>156</v>
      </c>
      <c r="D13" s="290" t="s">
        <v>4</v>
      </c>
      <c r="E13" s="126">
        <v>1</v>
      </c>
      <c r="F13" s="137">
        <v>2</v>
      </c>
      <c r="G13" s="137">
        <v>3</v>
      </c>
      <c r="H13" s="126">
        <v>4</v>
      </c>
      <c r="I13" s="126">
        <v>5</v>
      </c>
      <c r="J13" s="126">
        <v>6</v>
      </c>
      <c r="K13" s="137">
        <v>7</v>
      </c>
      <c r="L13" s="137">
        <v>8</v>
      </c>
      <c r="M13" s="137">
        <v>9</v>
      </c>
      <c r="N13" s="137">
        <v>10</v>
      </c>
      <c r="O13" s="126">
        <v>11</v>
      </c>
      <c r="P13" s="126">
        <v>12</v>
      </c>
      <c r="Q13" s="126">
        <v>13</v>
      </c>
      <c r="R13" s="126">
        <v>14</v>
      </c>
      <c r="S13" s="126">
        <v>15</v>
      </c>
      <c r="T13" s="137">
        <v>16</v>
      </c>
      <c r="U13" s="137">
        <v>17</v>
      </c>
      <c r="V13" s="126">
        <v>18</v>
      </c>
      <c r="W13" s="126">
        <v>19</v>
      </c>
      <c r="X13" s="126">
        <v>20</v>
      </c>
      <c r="Y13" s="126">
        <v>21</v>
      </c>
      <c r="Z13" s="126">
        <v>22</v>
      </c>
      <c r="AA13" s="137">
        <v>23</v>
      </c>
      <c r="AB13" s="137">
        <v>24</v>
      </c>
      <c r="AC13" s="126">
        <v>25</v>
      </c>
      <c r="AD13" s="126">
        <v>26</v>
      </c>
      <c r="AE13" s="126">
        <v>27</v>
      </c>
      <c r="AF13" s="126">
        <v>28</v>
      </c>
      <c r="AG13" s="126">
        <v>29</v>
      </c>
      <c r="AH13" s="137">
        <v>30</v>
      </c>
      <c r="AI13" s="287" t="s">
        <v>0</v>
      </c>
      <c r="AJ13" s="291" t="s">
        <v>5</v>
      </c>
      <c r="AK13" s="288" t="s">
        <v>6</v>
      </c>
    </row>
    <row r="14" spans="1:37">
      <c r="A14" s="289"/>
      <c r="B14" s="292"/>
      <c r="C14" s="138" t="s">
        <v>172</v>
      </c>
      <c r="D14" s="290"/>
      <c r="E14" s="126" t="s">
        <v>13</v>
      </c>
      <c r="F14" s="137" t="s">
        <v>14</v>
      </c>
      <c r="G14" s="137" t="s">
        <v>8</v>
      </c>
      <c r="H14" s="126" t="s">
        <v>9</v>
      </c>
      <c r="I14" s="126" t="s">
        <v>10</v>
      </c>
      <c r="J14" s="126" t="s">
        <v>11</v>
      </c>
      <c r="K14" s="137" t="s">
        <v>12</v>
      </c>
      <c r="L14" s="137" t="s">
        <v>13</v>
      </c>
      <c r="M14" s="137" t="s">
        <v>14</v>
      </c>
      <c r="N14" s="137" t="s">
        <v>8</v>
      </c>
      <c r="O14" s="126" t="s">
        <v>9</v>
      </c>
      <c r="P14" s="126" t="s">
        <v>10</v>
      </c>
      <c r="Q14" s="126" t="s">
        <v>11</v>
      </c>
      <c r="R14" s="126" t="s">
        <v>12</v>
      </c>
      <c r="S14" s="126" t="s">
        <v>13</v>
      </c>
      <c r="T14" s="137" t="s">
        <v>14</v>
      </c>
      <c r="U14" s="137" t="s">
        <v>8</v>
      </c>
      <c r="V14" s="126" t="s">
        <v>9</v>
      </c>
      <c r="W14" s="126" t="s">
        <v>10</v>
      </c>
      <c r="X14" s="126" t="s">
        <v>11</v>
      </c>
      <c r="Y14" s="126" t="s">
        <v>12</v>
      </c>
      <c r="Z14" s="126" t="s">
        <v>13</v>
      </c>
      <c r="AA14" s="137" t="s">
        <v>14</v>
      </c>
      <c r="AB14" s="137" t="s">
        <v>8</v>
      </c>
      <c r="AC14" s="126" t="s">
        <v>9</v>
      </c>
      <c r="AD14" s="126" t="s">
        <v>10</v>
      </c>
      <c r="AE14" s="126" t="s">
        <v>11</v>
      </c>
      <c r="AF14" s="126" t="s">
        <v>12</v>
      </c>
      <c r="AG14" s="126" t="s">
        <v>13</v>
      </c>
      <c r="AH14" s="137" t="s">
        <v>14</v>
      </c>
      <c r="AI14" s="287"/>
      <c r="AJ14" s="291"/>
      <c r="AK14" s="288"/>
    </row>
    <row r="15" spans="1:37">
      <c r="A15" s="148" t="s">
        <v>173</v>
      </c>
      <c r="B15" s="149" t="s">
        <v>174</v>
      </c>
      <c r="C15" s="146" t="s">
        <v>172</v>
      </c>
      <c r="D15" s="141" t="s">
        <v>103</v>
      </c>
      <c r="E15" s="131" t="s">
        <v>21</v>
      </c>
      <c r="F15" s="132"/>
      <c r="G15" s="142" t="s">
        <v>21</v>
      </c>
      <c r="H15" s="131" t="s">
        <v>21</v>
      </c>
      <c r="I15" s="131" t="s">
        <v>21</v>
      </c>
      <c r="J15" s="131" t="s">
        <v>21</v>
      </c>
      <c r="K15" s="132"/>
      <c r="L15" s="142" t="s">
        <v>21</v>
      </c>
      <c r="M15" s="142" t="s">
        <v>21</v>
      </c>
      <c r="N15" s="132"/>
      <c r="O15" s="131" t="s">
        <v>21</v>
      </c>
      <c r="P15" s="131" t="s">
        <v>21</v>
      </c>
      <c r="Q15" s="131" t="s">
        <v>21</v>
      </c>
      <c r="R15" s="131" t="s">
        <v>21</v>
      </c>
      <c r="S15" s="131" t="s">
        <v>21</v>
      </c>
      <c r="T15" s="142"/>
      <c r="U15" s="142" t="s">
        <v>21</v>
      </c>
      <c r="V15" s="131" t="s">
        <v>21</v>
      </c>
      <c r="W15" s="131" t="s">
        <v>21</v>
      </c>
      <c r="X15" s="131" t="s">
        <v>21</v>
      </c>
      <c r="Y15" s="131" t="s">
        <v>21</v>
      </c>
      <c r="Z15" s="131" t="s">
        <v>21</v>
      </c>
      <c r="AA15" s="132"/>
      <c r="AB15" s="132"/>
      <c r="AC15" s="131" t="s">
        <v>21</v>
      </c>
      <c r="AD15" s="131" t="s">
        <v>21</v>
      </c>
      <c r="AE15" s="131" t="s">
        <v>21</v>
      </c>
      <c r="AF15" s="131" t="s">
        <v>21</v>
      </c>
      <c r="AG15" s="131" t="s">
        <v>21</v>
      </c>
      <c r="AH15" s="132"/>
      <c r="AI15" s="133">
        <f>$AM$2-BM15</f>
        <v>0</v>
      </c>
      <c r="AJ15" s="134">
        <f>AI15+AK15</f>
        <v>0</v>
      </c>
      <c r="AK15" s="135">
        <f>(BN15-AM15)</f>
        <v>0</v>
      </c>
    </row>
    <row r="16" spans="1:37">
      <c r="A16" s="145" t="s">
        <v>175</v>
      </c>
      <c r="B16" s="128" t="s">
        <v>176</v>
      </c>
      <c r="C16" s="146" t="s">
        <v>172</v>
      </c>
      <c r="D16" s="141" t="s">
        <v>103</v>
      </c>
      <c r="E16" s="131" t="s">
        <v>21</v>
      </c>
      <c r="F16" s="132"/>
      <c r="G16" s="142" t="s">
        <v>22</v>
      </c>
      <c r="H16" s="131" t="s">
        <v>21</v>
      </c>
      <c r="I16" s="131" t="s">
        <v>21</v>
      </c>
      <c r="J16" s="131" t="s">
        <v>21</v>
      </c>
      <c r="K16" s="132"/>
      <c r="L16" s="142" t="s">
        <v>21</v>
      </c>
      <c r="M16" s="142" t="s">
        <v>27</v>
      </c>
      <c r="N16" s="132"/>
      <c r="O16" s="131" t="s">
        <v>21</v>
      </c>
      <c r="P16" s="131" t="s">
        <v>21</v>
      </c>
      <c r="Q16" s="131" t="s">
        <v>21</v>
      </c>
      <c r="R16" s="131" t="s">
        <v>21</v>
      </c>
      <c r="S16" s="131" t="s">
        <v>21</v>
      </c>
      <c r="T16" s="142" t="s">
        <v>27</v>
      </c>
      <c r="U16" s="142"/>
      <c r="V16" s="131" t="s">
        <v>21</v>
      </c>
      <c r="W16" s="131" t="s">
        <v>21</v>
      </c>
      <c r="X16" s="131" t="s">
        <v>21</v>
      </c>
      <c r="Y16" s="131" t="s">
        <v>21</v>
      </c>
      <c r="Z16" s="131" t="s">
        <v>21</v>
      </c>
      <c r="AA16" s="132"/>
      <c r="AB16" s="142" t="s">
        <v>21</v>
      </c>
      <c r="AC16" s="131" t="s">
        <v>21</v>
      </c>
      <c r="AD16" s="131" t="s">
        <v>21</v>
      </c>
      <c r="AE16" s="131" t="s">
        <v>21</v>
      </c>
      <c r="AF16" s="131" t="s">
        <v>21</v>
      </c>
      <c r="AG16" s="131" t="s">
        <v>21</v>
      </c>
      <c r="AH16" s="132"/>
      <c r="AI16" s="133">
        <f>$AM$2-BM16</f>
        <v>0</v>
      </c>
      <c r="AJ16" s="134">
        <f>AI16+AK16</f>
        <v>0</v>
      </c>
      <c r="AK16" s="135">
        <f>(BN16-AM16)</f>
        <v>0</v>
      </c>
    </row>
    <row r="17" spans="1:37">
      <c r="A17" s="289" t="s">
        <v>1</v>
      </c>
      <c r="B17" s="292" t="s">
        <v>2</v>
      </c>
      <c r="C17" s="136" t="s">
        <v>156</v>
      </c>
      <c r="D17" s="290" t="s">
        <v>4</v>
      </c>
      <c r="E17" s="126">
        <v>1</v>
      </c>
      <c r="F17" s="137">
        <v>2</v>
      </c>
      <c r="G17" s="137">
        <v>3</v>
      </c>
      <c r="H17" s="126">
        <v>4</v>
      </c>
      <c r="I17" s="126">
        <v>5</v>
      </c>
      <c r="J17" s="126">
        <v>6</v>
      </c>
      <c r="K17" s="137">
        <v>7</v>
      </c>
      <c r="L17" s="137">
        <v>8</v>
      </c>
      <c r="M17" s="137">
        <v>9</v>
      </c>
      <c r="N17" s="137">
        <v>10</v>
      </c>
      <c r="O17" s="126">
        <v>11</v>
      </c>
      <c r="P17" s="126">
        <v>12</v>
      </c>
      <c r="Q17" s="126">
        <v>13</v>
      </c>
      <c r="R17" s="126">
        <v>14</v>
      </c>
      <c r="S17" s="126">
        <v>15</v>
      </c>
      <c r="T17" s="137">
        <v>16</v>
      </c>
      <c r="U17" s="137">
        <v>17</v>
      </c>
      <c r="V17" s="126">
        <v>18</v>
      </c>
      <c r="W17" s="126">
        <v>19</v>
      </c>
      <c r="X17" s="126">
        <v>20</v>
      </c>
      <c r="Y17" s="126">
        <v>21</v>
      </c>
      <c r="Z17" s="126">
        <v>22</v>
      </c>
      <c r="AA17" s="137">
        <v>23</v>
      </c>
      <c r="AB17" s="137">
        <v>24</v>
      </c>
      <c r="AC17" s="126">
        <v>25</v>
      </c>
      <c r="AD17" s="126">
        <v>26</v>
      </c>
      <c r="AE17" s="126">
        <v>27</v>
      </c>
      <c r="AF17" s="126">
        <v>28</v>
      </c>
      <c r="AG17" s="126">
        <v>29</v>
      </c>
      <c r="AH17" s="137">
        <v>30</v>
      </c>
      <c r="AI17" s="287" t="s">
        <v>0</v>
      </c>
      <c r="AJ17" s="291" t="s">
        <v>5</v>
      </c>
      <c r="AK17" s="288" t="s">
        <v>6</v>
      </c>
    </row>
    <row r="18" spans="1:37">
      <c r="A18" s="289"/>
      <c r="B18" s="292"/>
      <c r="C18" s="138" t="s">
        <v>172</v>
      </c>
      <c r="D18" s="290"/>
      <c r="E18" s="126" t="s">
        <v>13</v>
      </c>
      <c r="F18" s="137" t="s">
        <v>14</v>
      </c>
      <c r="G18" s="137" t="s">
        <v>8</v>
      </c>
      <c r="H18" s="126" t="s">
        <v>9</v>
      </c>
      <c r="I18" s="126" t="s">
        <v>10</v>
      </c>
      <c r="J18" s="126" t="s">
        <v>11</v>
      </c>
      <c r="K18" s="137" t="s">
        <v>12</v>
      </c>
      <c r="L18" s="137" t="s">
        <v>13</v>
      </c>
      <c r="M18" s="137" t="s">
        <v>14</v>
      </c>
      <c r="N18" s="137" t="s">
        <v>8</v>
      </c>
      <c r="O18" s="126" t="s">
        <v>9</v>
      </c>
      <c r="P18" s="126" t="s">
        <v>10</v>
      </c>
      <c r="Q18" s="126" t="s">
        <v>11</v>
      </c>
      <c r="R18" s="126" t="s">
        <v>12</v>
      </c>
      <c r="S18" s="126" t="s">
        <v>13</v>
      </c>
      <c r="T18" s="137" t="s">
        <v>14</v>
      </c>
      <c r="U18" s="137" t="s">
        <v>8</v>
      </c>
      <c r="V18" s="126" t="s">
        <v>9</v>
      </c>
      <c r="W18" s="126" t="s">
        <v>10</v>
      </c>
      <c r="X18" s="126" t="s">
        <v>11</v>
      </c>
      <c r="Y18" s="126" t="s">
        <v>12</v>
      </c>
      <c r="Z18" s="126" t="s">
        <v>13</v>
      </c>
      <c r="AA18" s="137" t="s">
        <v>14</v>
      </c>
      <c r="AB18" s="137" t="s">
        <v>8</v>
      </c>
      <c r="AC18" s="126" t="s">
        <v>9</v>
      </c>
      <c r="AD18" s="126" t="s">
        <v>10</v>
      </c>
      <c r="AE18" s="126" t="s">
        <v>11</v>
      </c>
      <c r="AF18" s="126" t="s">
        <v>12</v>
      </c>
      <c r="AG18" s="126" t="s">
        <v>13</v>
      </c>
      <c r="AH18" s="137" t="s">
        <v>14</v>
      </c>
      <c r="AI18" s="287"/>
      <c r="AJ18" s="291"/>
      <c r="AK18" s="288"/>
    </row>
    <row r="19" spans="1:37">
      <c r="A19" s="145" t="s">
        <v>177</v>
      </c>
      <c r="B19" s="128" t="s">
        <v>178</v>
      </c>
      <c r="C19" s="146" t="s">
        <v>172</v>
      </c>
      <c r="D19" s="141" t="s">
        <v>179</v>
      </c>
      <c r="E19" s="150" t="s">
        <v>22</v>
      </c>
      <c r="F19" s="142" t="s">
        <v>27</v>
      </c>
      <c r="G19" s="151"/>
      <c r="H19" s="150" t="s">
        <v>22</v>
      </c>
      <c r="I19" s="150" t="s">
        <v>22</v>
      </c>
      <c r="J19" s="150" t="s">
        <v>22</v>
      </c>
      <c r="K19" s="151"/>
      <c r="L19" s="142" t="s">
        <v>22</v>
      </c>
      <c r="M19" s="142" t="s">
        <v>22</v>
      </c>
      <c r="N19" s="151"/>
      <c r="O19" s="150" t="s">
        <v>22</v>
      </c>
      <c r="P19" s="150" t="s">
        <v>22</v>
      </c>
      <c r="Q19" s="150" t="s">
        <v>22</v>
      </c>
      <c r="R19" s="150" t="s">
        <v>22</v>
      </c>
      <c r="S19" s="150" t="s">
        <v>22</v>
      </c>
      <c r="T19" s="151"/>
      <c r="U19" s="151"/>
      <c r="V19" s="150" t="s">
        <v>22</v>
      </c>
      <c r="W19" s="150" t="s">
        <v>22</v>
      </c>
      <c r="X19" s="150" t="s">
        <v>22</v>
      </c>
      <c r="Y19" s="150" t="s">
        <v>22</v>
      </c>
      <c r="Z19" s="150" t="s">
        <v>22</v>
      </c>
      <c r="AA19" s="151"/>
      <c r="AB19" s="151"/>
      <c r="AC19" s="150" t="s">
        <v>22</v>
      </c>
      <c r="AD19" s="150" t="s">
        <v>22</v>
      </c>
      <c r="AE19" s="150" t="s">
        <v>22</v>
      </c>
      <c r="AF19" s="150" t="s">
        <v>22</v>
      </c>
      <c r="AG19" s="150" t="s">
        <v>22</v>
      </c>
      <c r="AH19" s="151"/>
      <c r="AI19" s="133">
        <f>$AM$2-BM19</f>
        <v>0</v>
      </c>
      <c r="AJ19" s="134">
        <f>AI19+AK19</f>
        <v>0</v>
      </c>
      <c r="AK19" s="135">
        <f>(BN19-AM19)</f>
        <v>0</v>
      </c>
    </row>
    <row r="20" spans="1:37">
      <c r="A20" s="145" t="s">
        <v>180</v>
      </c>
      <c r="B20" s="128" t="s">
        <v>181</v>
      </c>
      <c r="C20" s="146" t="s">
        <v>172</v>
      </c>
      <c r="D20" s="141" t="s">
        <v>179</v>
      </c>
      <c r="E20" s="150" t="s">
        <v>22</v>
      </c>
      <c r="F20" s="142" t="s">
        <v>22</v>
      </c>
      <c r="G20" s="151"/>
      <c r="H20" s="150" t="s">
        <v>22</v>
      </c>
      <c r="I20" s="150" t="s">
        <v>22</v>
      </c>
      <c r="J20" s="150" t="s">
        <v>22</v>
      </c>
      <c r="K20" s="142" t="s">
        <v>27</v>
      </c>
      <c r="L20" s="142" t="s">
        <v>22</v>
      </c>
      <c r="M20" s="151"/>
      <c r="N20" s="151"/>
      <c r="O20" s="150" t="s">
        <v>22</v>
      </c>
      <c r="P20" s="150" t="s">
        <v>22</v>
      </c>
      <c r="Q20" s="150" t="s">
        <v>22</v>
      </c>
      <c r="R20" s="150" t="s">
        <v>22</v>
      </c>
      <c r="S20" s="150" t="s">
        <v>22</v>
      </c>
      <c r="T20" s="151"/>
      <c r="U20" s="142" t="s">
        <v>27</v>
      </c>
      <c r="V20" s="150" t="s">
        <v>22</v>
      </c>
      <c r="W20" s="150" t="s">
        <v>22</v>
      </c>
      <c r="X20" s="150" t="s">
        <v>22</v>
      </c>
      <c r="Y20" s="150" t="s">
        <v>22</v>
      </c>
      <c r="Z20" s="150" t="s">
        <v>22</v>
      </c>
      <c r="AA20" s="151"/>
      <c r="AB20" s="142" t="s">
        <v>22</v>
      </c>
      <c r="AC20" s="150" t="s">
        <v>22</v>
      </c>
      <c r="AD20" s="150" t="s">
        <v>22</v>
      </c>
      <c r="AE20" s="150" t="s">
        <v>22</v>
      </c>
      <c r="AF20" s="150" t="s">
        <v>22</v>
      </c>
      <c r="AG20" s="150" t="s">
        <v>22</v>
      </c>
      <c r="AH20" s="151"/>
      <c r="AI20" s="133">
        <f>$AM$2-BM20</f>
        <v>0</v>
      </c>
      <c r="AJ20" s="134">
        <f>AI20+AK20</f>
        <v>0</v>
      </c>
      <c r="AK20" s="135">
        <f>(BN20-AM20)</f>
        <v>0</v>
      </c>
    </row>
    <row r="21" spans="1:37">
      <c r="A21" s="289" t="s">
        <v>1</v>
      </c>
      <c r="B21" s="292" t="s">
        <v>2</v>
      </c>
      <c r="C21" s="136" t="s">
        <v>156</v>
      </c>
      <c r="D21" s="290" t="s">
        <v>4</v>
      </c>
      <c r="E21" s="126">
        <v>1</v>
      </c>
      <c r="F21" s="137">
        <v>2</v>
      </c>
      <c r="G21" s="137">
        <v>3</v>
      </c>
      <c r="H21" s="126">
        <v>4</v>
      </c>
      <c r="I21" s="126">
        <v>5</v>
      </c>
      <c r="J21" s="126">
        <v>6</v>
      </c>
      <c r="K21" s="137">
        <v>7</v>
      </c>
      <c r="L21" s="137">
        <v>8</v>
      </c>
      <c r="M21" s="137">
        <v>9</v>
      </c>
      <c r="N21" s="137">
        <v>10</v>
      </c>
      <c r="O21" s="126">
        <v>11</v>
      </c>
      <c r="P21" s="126">
        <v>12</v>
      </c>
      <c r="Q21" s="126">
        <v>13</v>
      </c>
      <c r="R21" s="126">
        <v>14</v>
      </c>
      <c r="S21" s="126">
        <v>15</v>
      </c>
      <c r="T21" s="137">
        <v>16</v>
      </c>
      <c r="U21" s="137">
        <v>17</v>
      </c>
      <c r="V21" s="126">
        <v>18</v>
      </c>
      <c r="W21" s="126">
        <v>19</v>
      </c>
      <c r="X21" s="126">
        <v>20</v>
      </c>
      <c r="Y21" s="126">
        <v>21</v>
      </c>
      <c r="Z21" s="126">
        <v>22</v>
      </c>
      <c r="AA21" s="137">
        <v>23</v>
      </c>
      <c r="AB21" s="137">
        <v>24</v>
      </c>
      <c r="AC21" s="126">
        <v>25</v>
      </c>
      <c r="AD21" s="126">
        <v>26</v>
      </c>
      <c r="AE21" s="126">
        <v>27</v>
      </c>
      <c r="AF21" s="126">
        <v>28</v>
      </c>
      <c r="AG21" s="126">
        <v>29</v>
      </c>
      <c r="AH21" s="126">
        <v>30</v>
      </c>
      <c r="AI21" s="287" t="s">
        <v>0</v>
      </c>
      <c r="AJ21" s="291" t="s">
        <v>5</v>
      </c>
      <c r="AK21" s="288" t="s">
        <v>6</v>
      </c>
    </row>
    <row r="22" spans="1:37">
      <c r="A22" s="289"/>
      <c r="B22" s="292"/>
      <c r="C22" s="138" t="s">
        <v>172</v>
      </c>
      <c r="D22" s="290"/>
      <c r="E22" s="126" t="s">
        <v>13</v>
      </c>
      <c r="F22" s="137" t="s">
        <v>14</v>
      </c>
      <c r="G22" s="137" t="s">
        <v>8</v>
      </c>
      <c r="H22" s="126" t="s">
        <v>9</v>
      </c>
      <c r="I22" s="126" t="s">
        <v>10</v>
      </c>
      <c r="J22" s="126" t="s">
        <v>11</v>
      </c>
      <c r="K22" s="137" t="s">
        <v>12</v>
      </c>
      <c r="L22" s="137" t="s">
        <v>13</v>
      </c>
      <c r="M22" s="137" t="s">
        <v>14</v>
      </c>
      <c r="N22" s="137" t="s">
        <v>8</v>
      </c>
      <c r="O22" s="126" t="s">
        <v>9</v>
      </c>
      <c r="P22" s="126" t="s">
        <v>10</v>
      </c>
      <c r="Q22" s="126" t="s">
        <v>11</v>
      </c>
      <c r="R22" s="126" t="s">
        <v>12</v>
      </c>
      <c r="S22" s="126" t="s">
        <v>13</v>
      </c>
      <c r="T22" s="126" t="s">
        <v>14</v>
      </c>
      <c r="U22" s="126" t="s">
        <v>8</v>
      </c>
      <c r="V22" s="126" t="s">
        <v>9</v>
      </c>
      <c r="W22" s="126" t="s">
        <v>10</v>
      </c>
      <c r="X22" s="126" t="s">
        <v>11</v>
      </c>
      <c r="Y22" s="126" t="s">
        <v>12</v>
      </c>
      <c r="Z22" s="126" t="s">
        <v>13</v>
      </c>
      <c r="AA22" s="137" t="s">
        <v>14</v>
      </c>
      <c r="AB22" s="137" t="s">
        <v>8</v>
      </c>
      <c r="AC22" s="126" t="s">
        <v>9</v>
      </c>
      <c r="AD22" s="126" t="s">
        <v>10</v>
      </c>
      <c r="AE22" s="126" t="s">
        <v>11</v>
      </c>
      <c r="AF22" s="126" t="s">
        <v>12</v>
      </c>
      <c r="AG22" s="126" t="s">
        <v>13</v>
      </c>
      <c r="AH22" s="126" t="s">
        <v>14</v>
      </c>
      <c r="AI22" s="287"/>
      <c r="AJ22" s="291"/>
      <c r="AK22" s="288"/>
    </row>
    <row r="23" spans="1:37">
      <c r="A23" s="145" t="s">
        <v>182</v>
      </c>
      <c r="B23" s="128" t="s">
        <v>183</v>
      </c>
      <c r="C23" s="146" t="s">
        <v>172</v>
      </c>
      <c r="D23" s="141" t="s">
        <v>120</v>
      </c>
      <c r="E23" s="144"/>
      <c r="F23" s="132" t="s">
        <v>49</v>
      </c>
      <c r="G23" s="132"/>
      <c r="H23" s="131"/>
      <c r="I23" s="131" t="s">
        <v>49</v>
      </c>
      <c r="J23" s="131"/>
      <c r="K23" s="142" t="s">
        <v>27</v>
      </c>
      <c r="L23" s="132" t="s">
        <v>49</v>
      </c>
      <c r="M23" s="132"/>
      <c r="N23" s="132"/>
      <c r="O23" s="131" t="s">
        <v>49</v>
      </c>
      <c r="P23" s="131"/>
      <c r="Q23" s="131"/>
      <c r="R23" s="131" t="s">
        <v>49</v>
      </c>
      <c r="S23" s="131"/>
      <c r="T23" s="142" t="s">
        <v>27</v>
      </c>
      <c r="U23" s="142"/>
      <c r="V23" s="293" t="s">
        <v>53</v>
      </c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5"/>
      <c r="AI23" s="133">
        <f t="shared" ref="AI23:AI28" si="0">$AM$2-BM23</f>
        <v>0</v>
      </c>
      <c r="AJ23" s="134">
        <f t="shared" ref="AJ23:AJ28" si="1">AI23+AK23</f>
        <v>0</v>
      </c>
      <c r="AK23" s="135">
        <f t="shared" ref="AK23:AK28" si="2">(BN23-AM23)</f>
        <v>0</v>
      </c>
    </row>
    <row r="24" spans="1:37">
      <c r="A24" s="145" t="s">
        <v>184</v>
      </c>
      <c r="B24" s="128" t="s">
        <v>185</v>
      </c>
      <c r="C24" s="146" t="s">
        <v>172</v>
      </c>
      <c r="D24" s="141" t="s">
        <v>120</v>
      </c>
      <c r="E24" s="144"/>
      <c r="F24" s="132" t="s">
        <v>49</v>
      </c>
      <c r="G24" s="142" t="s">
        <v>22</v>
      </c>
      <c r="H24" s="144"/>
      <c r="I24" s="131" t="s">
        <v>49</v>
      </c>
      <c r="J24" s="131"/>
      <c r="K24" s="142"/>
      <c r="L24" s="142" t="s">
        <v>49</v>
      </c>
      <c r="M24" s="132"/>
      <c r="N24" s="132"/>
      <c r="O24" s="131" t="s">
        <v>49</v>
      </c>
      <c r="P24" s="131" t="s">
        <v>49</v>
      </c>
      <c r="Q24" s="144"/>
      <c r="R24" s="131" t="s">
        <v>49</v>
      </c>
      <c r="S24" s="131"/>
      <c r="T24" s="142"/>
      <c r="U24" s="132" t="s">
        <v>49</v>
      </c>
      <c r="V24" s="131"/>
      <c r="W24" s="131"/>
      <c r="X24" s="131" t="s">
        <v>49</v>
      </c>
      <c r="Y24" s="144"/>
      <c r="Z24" s="144"/>
      <c r="AA24" s="142" t="s">
        <v>27</v>
      </c>
      <c r="AB24" s="132" t="s">
        <v>49</v>
      </c>
      <c r="AC24" s="131"/>
      <c r="AD24" s="131" t="s">
        <v>49</v>
      </c>
      <c r="AE24" s="131"/>
      <c r="AF24" s="131"/>
      <c r="AG24" s="131" t="s">
        <v>49</v>
      </c>
      <c r="AH24" s="132"/>
      <c r="AI24" s="133">
        <f t="shared" si="0"/>
        <v>0</v>
      </c>
      <c r="AJ24" s="134">
        <f t="shared" si="1"/>
        <v>0</v>
      </c>
      <c r="AK24" s="135">
        <f t="shared" si="2"/>
        <v>0</v>
      </c>
    </row>
    <row r="25" spans="1:37">
      <c r="A25" s="145" t="s">
        <v>186</v>
      </c>
      <c r="B25" s="128" t="s">
        <v>187</v>
      </c>
      <c r="C25" s="146" t="s">
        <v>172</v>
      </c>
      <c r="D25" s="141" t="s">
        <v>120</v>
      </c>
      <c r="E25" s="131" t="s">
        <v>49</v>
      </c>
      <c r="F25" s="132"/>
      <c r="G25" s="132" t="s">
        <v>49</v>
      </c>
      <c r="H25" s="131"/>
      <c r="I25" s="131"/>
      <c r="J25" s="131" t="s">
        <v>49</v>
      </c>
      <c r="K25" s="132"/>
      <c r="L25" s="142"/>
      <c r="M25" s="132" t="s">
        <v>49</v>
      </c>
      <c r="N25" s="142" t="s">
        <v>22</v>
      </c>
      <c r="O25" s="131"/>
      <c r="P25" s="131" t="s">
        <v>49</v>
      </c>
      <c r="Q25" s="131"/>
      <c r="R25" s="131"/>
      <c r="S25" s="131" t="s">
        <v>49</v>
      </c>
      <c r="T25" s="142" t="s">
        <v>49</v>
      </c>
      <c r="U25" s="132"/>
      <c r="V25" s="131" t="s">
        <v>49</v>
      </c>
      <c r="W25" s="131"/>
      <c r="X25" s="131" t="s">
        <v>49</v>
      </c>
      <c r="Y25" s="131" t="s">
        <v>49</v>
      </c>
      <c r="Z25" s="131"/>
      <c r="AA25" s="142" t="s">
        <v>49</v>
      </c>
      <c r="AB25" s="132"/>
      <c r="AC25" s="131"/>
      <c r="AD25" s="144"/>
      <c r="AE25" s="131" t="s">
        <v>49</v>
      </c>
      <c r="AF25" s="131"/>
      <c r="AG25" s="144"/>
      <c r="AH25" s="132"/>
      <c r="AI25" s="133">
        <f t="shared" si="0"/>
        <v>0</v>
      </c>
      <c r="AJ25" s="134">
        <f t="shared" si="1"/>
        <v>0</v>
      </c>
      <c r="AK25" s="135">
        <f t="shared" si="2"/>
        <v>0</v>
      </c>
    </row>
    <row r="26" spans="1:37">
      <c r="A26" s="145" t="s">
        <v>188</v>
      </c>
      <c r="B26" s="128" t="s">
        <v>189</v>
      </c>
      <c r="C26" s="146" t="s">
        <v>172</v>
      </c>
      <c r="D26" s="141" t="s">
        <v>120</v>
      </c>
      <c r="E26" s="131"/>
      <c r="F26" s="142" t="s">
        <v>21</v>
      </c>
      <c r="G26" s="132" t="s">
        <v>49</v>
      </c>
      <c r="H26" s="131"/>
      <c r="I26" s="131"/>
      <c r="J26" s="131" t="s">
        <v>49</v>
      </c>
      <c r="K26" s="142"/>
      <c r="L26" s="142"/>
      <c r="M26" s="132"/>
      <c r="N26" s="132" t="s">
        <v>27</v>
      </c>
      <c r="O26" s="131"/>
      <c r="P26" s="143" t="s">
        <v>110</v>
      </c>
      <c r="Q26" s="143" t="s">
        <v>110</v>
      </c>
      <c r="R26" s="143" t="s">
        <v>110</v>
      </c>
      <c r="S26" s="143" t="s">
        <v>110</v>
      </c>
      <c r="T26" s="152" t="s">
        <v>110</v>
      </c>
      <c r="U26" s="132"/>
      <c r="V26" s="131" t="s">
        <v>49</v>
      </c>
      <c r="W26" s="131"/>
      <c r="X26" s="131"/>
      <c r="Y26" s="131" t="s">
        <v>49</v>
      </c>
      <c r="Z26" s="131"/>
      <c r="AA26" s="132" t="s">
        <v>49</v>
      </c>
      <c r="AB26" s="142" t="s">
        <v>49</v>
      </c>
      <c r="AC26" s="131"/>
      <c r="AD26" s="131"/>
      <c r="AE26" s="131" t="s">
        <v>49</v>
      </c>
      <c r="AF26" s="144"/>
      <c r="AG26" s="150" t="s">
        <v>49</v>
      </c>
      <c r="AH26" s="153" t="s">
        <v>49</v>
      </c>
      <c r="AI26" s="133">
        <f t="shared" si="0"/>
        <v>0</v>
      </c>
      <c r="AJ26" s="134">
        <f t="shared" si="1"/>
        <v>0</v>
      </c>
      <c r="AK26" s="135">
        <f t="shared" si="2"/>
        <v>0</v>
      </c>
    </row>
    <row r="27" spans="1:37">
      <c r="A27" s="145" t="s">
        <v>190</v>
      </c>
      <c r="B27" s="128" t="s">
        <v>191</v>
      </c>
      <c r="C27" s="146" t="s">
        <v>172</v>
      </c>
      <c r="D27" s="141" t="s">
        <v>120</v>
      </c>
      <c r="E27" s="131" t="s">
        <v>49</v>
      </c>
      <c r="F27" s="132"/>
      <c r="G27" s="132"/>
      <c r="H27" s="131" t="s">
        <v>49</v>
      </c>
      <c r="I27" s="131"/>
      <c r="J27" s="131"/>
      <c r="K27" s="132" t="s">
        <v>49</v>
      </c>
      <c r="L27" s="132"/>
      <c r="M27" s="132"/>
      <c r="N27" s="132" t="s">
        <v>49</v>
      </c>
      <c r="O27" s="144"/>
      <c r="P27" s="131"/>
      <c r="Q27" s="131" t="s">
        <v>49</v>
      </c>
      <c r="R27" s="131"/>
      <c r="S27" s="144"/>
      <c r="T27" s="132" t="s">
        <v>49</v>
      </c>
      <c r="U27" s="142" t="s">
        <v>49</v>
      </c>
      <c r="V27" s="131"/>
      <c r="W27" s="131" t="s">
        <v>49</v>
      </c>
      <c r="X27" s="131"/>
      <c r="Y27" s="144"/>
      <c r="Z27" s="131" t="s">
        <v>49</v>
      </c>
      <c r="AA27" s="142"/>
      <c r="AB27" s="142"/>
      <c r="AC27" s="131" t="s">
        <v>49</v>
      </c>
      <c r="AD27" s="144" t="s">
        <v>49</v>
      </c>
      <c r="AE27" s="131"/>
      <c r="AF27" s="131" t="s">
        <v>49</v>
      </c>
      <c r="AG27" s="144"/>
      <c r="AH27" s="153" t="s">
        <v>49</v>
      </c>
      <c r="AI27" s="133">
        <f t="shared" si="0"/>
        <v>0</v>
      </c>
      <c r="AJ27" s="134">
        <f t="shared" si="1"/>
        <v>0</v>
      </c>
      <c r="AK27" s="135">
        <f t="shared" si="2"/>
        <v>0</v>
      </c>
    </row>
    <row r="28" spans="1:37">
      <c r="A28" s="145" t="s">
        <v>192</v>
      </c>
      <c r="B28" s="128" t="s">
        <v>193</v>
      </c>
      <c r="C28" s="146" t="s">
        <v>172</v>
      </c>
      <c r="D28" s="141" t="s">
        <v>120</v>
      </c>
      <c r="E28" s="131"/>
      <c r="F28" s="132"/>
      <c r="G28" s="132"/>
      <c r="H28" s="131" t="s">
        <v>49</v>
      </c>
      <c r="I28" s="131"/>
      <c r="J28" s="131"/>
      <c r="K28" s="132" t="s">
        <v>49</v>
      </c>
      <c r="L28" s="132"/>
      <c r="M28" s="142" t="s">
        <v>49</v>
      </c>
      <c r="N28" s="132" t="s">
        <v>49</v>
      </c>
      <c r="O28" s="131"/>
      <c r="P28" s="131"/>
      <c r="Q28" s="131" t="s">
        <v>49</v>
      </c>
      <c r="R28" s="131"/>
      <c r="S28" s="150" t="s">
        <v>49</v>
      </c>
      <c r="T28" s="132"/>
      <c r="U28" s="142" t="s">
        <v>22</v>
      </c>
      <c r="V28" s="131"/>
      <c r="W28" s="131" t="s">
        <v>49</v>
      </c>
      <c r="X28" s="131"/>
      <c r="Y28" s="144"/>
      <c r="Z28" s="131" t="s">
        <v>49</v>
      </c>
      <c r="AA28" s="151"/>
      <c r="AB28" s="142" t="s">
        <v>27</v>
      </c>
      <c r="AC28" s="131" t="s">
        <v>49</v>
      </c>
      <c r="AD28" s="144"/>
      <c r="AE28" s="131"/>
      <c r="AF28" s="131" t="s">
        <v>49</v>
      </c>
      <c r="AG28" s="131"/>
      <c r="AH28" s="142" t="s">
        <v>27</v>
      </c>
      <c r="AI28" s="133">
        <f t="shared" si="0"/>
        <v>0</v>
      </c>
      <c r="AJ28" s="134">
        <f t="shared" si="1"/>
        <v>0</v>
      </c>
      <c r="AK28" s="135">
        <f t="shared" si="2"/>
        <v>0</v>
      </c>
    </row>
    <row r="29" spans="1:37">
      <c r="A29" s="289" t="s">
        <v>1</v>
      </c>
      <c r="B29" s="292" t="s">
        <v>2</v>
      </c>
      <c r="C29" s="136" t="s">
        <v>156</v>
      </c>
      <c r="D29" s="290" t="s">
        <v>4</v>
      </c>
      <c r="E29" s="126">
        <v>1</v>
      </c>
      <c r="F29" s="137">
        <v>2</v>
      </c>
      <c r="G29" s="137">
        <v>3</v>
      </c>
      <c r="H29" s="126">
        <v>4</v>
      </c>
      <c r="I29" s="126">
        <v>5</v>
      </c>
      <c r="J29" s="126">
        <v>6</v>
      </c>
      <c r="K29" s="137">
        <v>7</v>
      </c>
      <c r="L29" s="137">
        <v>8</v>
      </c>
      <c r="M29" s="137">
        <v>9</v>
      </c>
      <c r="N29" s="137">
        <v>10</v>
      </c>
      <c r="O29" s="126">
        <v>11</v>
      </c>
      <c r="P29" s="126">
        <v>12</v>
      </c>
      <c r="Q29" s="126">
        <v>13</v>
      </c>
      <c r="R29" s="126">
        <v>14</v>
      </c>
      <c r="S29" s="126">
        <v>15</v>
      </c>
      <c r="T29" s="137">
        <v>16</v>
      </c>
      <c r="U29" s="137">
        <v>17</v>
      </c>
      <c r="V29" s="126">
        <v>18</v>
      </c>
      <c r="W29" s="126">
        <v>19</v>
      </c>
      <c r="X29" s="126">
        <v>20</v>
      </c>
      <c r="Y29" s="126">
        <v>21</v>
      </c>
      <c r="Z29" s="126">
        <v>22</v>
      </c>
      <c r="AA29" s="137">
        <v>23</v>
      </c>
      <c r="AB29" s="137">
        <v>24</v>
      </c>
      <c r="AC29" s="126">
        <v>25</v>
      </c>
      <c r="AD29" s="126">
        <v>26</v>
      </c>
      <c r="AE29" s="126">
        <v>27</v>
      </c>
      <c r="AF29" s="126">
        <v>28</v>
      </c>
      <c r="AG29" s="126">
        <v>29</v>
      </c>
      <c r="AH29" s="137">
        <v>30</v>
      </c>
      <c r="AI29" s="287" t="s">
        <v>0</v>
      </c>
      <c r="AJ29" s="291" t="s">
        <v>5</v>
      </c>
      <c r="AK29" s="288" t="s">
        <v>6</v>
      </c>
    </row>
    <row r="30" spans="1:37">
      <c r="A30" s="289"/>
      <c r="B30" s="292"/>
      <c r="C30" s="138" t="s">
        <v>172</v>
      </c>
      <c r="D30" s="290"/>
      <c r="E30" s="126" t="s">
        <v>13</v>
      </c>
      <c r="F30" s="137" t="s">
        <v>14</v>
      </c>
      <c r="G30" s="137" t="s">
        <v>8</v>
      </c>
      <c r="H30" s="126" t="s">
        <v>9</v>
      </c>
      <c r="I30" s="126" t="s">
        <v>10</v>
      </c>
      <c r="J30" s="126" t="s">
        <v>11</v>
      </c>
      <c r="K30" s="137" t="s">
        <v>12</v>
      </c>
      <c r="L30" s="137" t="s">
        <v>13</v>
      </c>
      <c r="M30" s="137" t="s">
        <v>14</v>
      </c>
      <c r="N30" s="137" t="s">
        <v>8</v>
      </c>
      <c r="O30" s="126" t="s">
        <v>9</v>
      </c>
      <c r="P30" s="126" t="s">
        <v>10</v>
      </c>
      <c r="Q30" s="126" t="s">
        <v>11</v>
      </c>
      <c r="R30" s="126" t="s">
        <v>12</v>
      </c>
      <c r="S30" s="126" t="s">
        <v>13</v>
      </c>
      <c r="T30" s="137" t="s">
        <v>14</v>
      </c>
      <c r="U30" s="137" t="s">
        <v>8</v>
      </c>
      <c r="V30" s="126" t="s">
        <v>9</v>
      </c>
      <c r="W30" s="126" t="s">
        <v>10</v>
      </c>
      <c r="X30" s="126" t="s">
        <v>11</v>
      </c>
      <c r="Y30" s="126" t="s">
        <v>12</v>
      </c>
      <c r="Z30" s="126" t="s">
        <v>13</v>
      </c>
      <c r="AA30" s="137" t="s">
        <v>14</v>
      </c>
      <c r="AB30" s="137" t="s">
        <v>8</v>
      </c>
      <c r="AC30" s="126" t="s">
        <v>9</v>
      </c>
      <c r="AD30" s="126" t="s">
        <v>10</v>
      </c>
      <c r="AE30" s="126" t="s">
        <v>11</v>
      </c>
      <c r="AF30" s="126" t="s">
        <v>12</v>
      </c>
      <c r="AG30" s="126" t="s">
        <v>13</v>
      </c>
      <c r="AH30" s="137" t="s">
        <v>14</v>
      </c>
      <c r="AI30" s="287"/>
      <c r="AJ30" s="291"/>
      <c r="AK30" s="288"/>
    </row>
    <row r="31" spans="1:37">
      <c r="A31" s="127" t="s">
        <v>194</v>
      </c>
      <c r="B31" s="154" t="s">
        <v>195</v>
      </c>
      <c r="C31" s="128" t="s">
        <v>196</v>
      </c>
      <c r="D31" s="155"/>
      <c r="E31" s="131"/>
      <c r="F31" s="132"/>
      <c r="G31" s="132"/>
      <c r="H31" s="131"/>
      <c r="I31" s="131"/>
      <c r="J31" s="131"/>
      <c r="K31" s="132"/>
      <c r="L31" s="132"/>
      <c r="M31" s="142"/>
      <c r="N31" s="132"/>
      <c r="O31" s="131"/>
      <c r="P31" s="131"/>
      <c r="Q31" s="131"/>
      <c r="R31" s="131"/>
      <c r="S31" s="131"/>
      <c r="T31" s="132"/>
      <c r="U31" s="132"/>
      <c r="V31" s="131"/>
      <c r="W31" s="131"/>
      <c r="X31" s="131"/>
      <c r="Y31" s="131"/>
      <c r="Z31" s="131"/>
      <c r="AA31" s="142" t="s">
        <v>27</v>
      </c>
      <c r="AB31" s="132"/>
      <c r="AC31" s="131"/>
      <c r="AD31" s="131"/>
      <c r="AE31" s="131"/>
      <c r="AF31" s="131"/>
      <c r="AG31" s="131"/>
      <c r="AH31" s="142" t="s">
        <v>27</v>
      </c>
      <c r="AI31" s="133">
        <f t="shared" ref="AI31" si="3">$AM$2-BM31</f>
        <v>0</v>
      </c>
      <c r="AJ31" s="134">
        <f t="shared" ref="AJ31" si="4">AI31+AK31</f>
        <v>0</v>
      </c>
      <c r="AK31" s="135">
        <f t="shared" ref="AK31" si="5">(BN31-AM31)</f>
        <v>0</v>
      </c>
    </row>
    <row r="32" spans="1:37">
      <c r="B32" s="156"/>
    </row>
  </sheetData>
  <mergeCells count="38">
    <mergeCell ref="AK21:AK22"/>
    <mergeCell ref="V23:AH23"/>
    <mergeCell ref="A29:A30"/>
    <mergeCell ref="B29:B30"/>
    <mergeCell ref="D29:D30"/>
    <mergeCell ref="AI29:AI30"/>
    <mergeCell ref="AJ29:AJ30"/>
    <mergeCell ref="AK29:AK30"/>
    <mergeCell ref="A21:A22"/>
    <mergeCell ref="B21:B22"/>
    <mergeCell ref="D21:D22"/>
    <mergeCell ref="AI21:AI22"/>
    <mergeCell ref="AJ21:AJ22"/>
    <mergeCell ref="B8:B9"/>
    <mergeCell ref="D8:D9"/>
    <mergeCell ref="AI8:AI9"/>
    <mergeCell ref="AJ8:AJ9"/>
    <mergeCell ref="A13:A14"/>
    <mergeCell ref="B13:B14"/>
    <mergeCell ref="D13:D14"/>
    <mergeCell ref="AI13:AI14"/>
    <mergeCell ref="AJ13:AJ14"/>
    <mergeCell ref="A1:AK3"/>
    <mergeCell ref="B4:B5"/>
    <mergeCell ref="AI4:AI5"/>
    <mergeCell ref="AK17:AK18"/>
    <mergeCell ref="AK8:AK9"/>
    <mergeCell ref="AK13:AK14"/>
    <mergeCell ref="A4:A5"/>
    <mergeCell ref="D4:D5"/>
    <mergeCell ref="AJ4:AJ5"/>
    <mergeCell ref="AK4:AK5"/>
    <mergeCell ref="D17:D18"/>
    <mergeCell ref="AI17:AI18"/>
    <mergeCell ref="A17:A18"/>
    <mergeCell ref="B17:B18"/>
    <mergeCell ref="AJ17:AJ18"/>
    <mergeCell ref="A8:A9"/>
  </mergeCells>
  <pageMargins left="0.511811024" right="0.511811024" top="0.78740157499999996" bottom="0.78740157499999996" header="0.31496062000000002" footer="0.31496062000000002"/>
  <pageSetup paperSize="9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4"/>
  <sheetViews>
    <sheetView topLeftCell="A52" workbookViewId="0">
      <selection activeCell="B72" sqref="B72"/>
    </sheetView>
  </sheetViews>
  <sheetFormatPr defaultRowHeight="15"/>
  <cols>
    <col min="1" max="1" width="11.85546875" customWidth="1"/>
    <col min="2" max="2" width="63.5703125" customWidth="1"/>
    <col min="3" max="3" width="18.140625" customWidth="1"/>
    <col min="4" max="4" width="21.42578125" customWidth="1"/>
    <col min="5" max="32" width="7.7109375" customWidth="1"/>
    <col min="33" max="34" width="9.140625" customWidth="1"/>
    <col min="35" max="35" width="4.7109375" customWidth="1"/>
    <col min="36" max="38" width="5.85546875" customWidth="1"/>
  </cols>
  <sheetData>
    <row r="1" spans="1:34" ht="23.25">
      <c r="A1" s="308" t="s">
        <v>197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</row>
    <row r="2" spans="1:34" ht="23.25">
      <c r="A2" s="310" t="s">
        <v>198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</row>
    <row r="3" spans="1:34" ht="23.25">
      <c r="A3" s="312" t="s">
        <v>199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</row>
    <row r="4" spans="1:34" ht="18.75">
      <c r="A4" s="158" t="s">
        <v>1</v>
      </c>
      <c r="B4" s="159" t="s">
        <v>2</v>
      </c>
      <c r="C4" s="159" t="s">
        <v>3</v>
      </c>
      <c r="D4" s="314" t="s">
        <v>4</v>
      </c>
      <c r="E4" s="96">
        <v>1</v>
      </c>
      <c r="F4" s="96">
        <v>2</v>
      </c>
      <c r="G4" s="96">
        <v>3</v>
      </c>
      <c r="H4" s="96">
        <v>4</v>
      </c>
      <c r="I4" s="96">
        <v>5</v>
      </c>
      <c r="J4" s="96">
        <v>6</v>
      </c>
      <c r="K4" s="96">
        <v>7</v>
      </c>
      <c r="L4" s="96">
        <v>8</v>
      </c>
      <c r="M4" s="96">
        <v>9</v>
      </c>
      <c r="N4" s="96">
        <v>10</v>
      </c>
      <c r="O4" s="96">
        <v>11</v>
      </c>
      <c r="P4" s="96">
        <v>12</v>
      </c>
      <c r="Q4" s="96">
        <v>13</v>
      </c>
      <c r="R4" s="96">
        <v>14</v>
      </c>
      <c r="S4" s="96">
        <v>15</v>
      </c>
      <c r="T4" s="96">
        <v>16</v>
      </c>
      <c r="U4" s="96">
        <v>17</v>
      </c>
      <c r="V4" s="96">
        <v>18</v>
      </c>
      <c r="W4" s="96">
        <v>19</v>
      </c>
      <c r="X4" s="96">
        <v>20</v>
      </c>
      <c r="Y4" s="96">
        <v>21</v>
      </c>
      <c r="Z4" s="96">
        <v>22</v>
      </c>
      <c r="AA4" s="96">
        <v>23</v>
      </c>
      <c r="AB4" s="96">
        <v>24</v>
      </c>
      <c r="AC4" s="96">
        <v>25</v>
      </c>
      <c r="AD4" s="96">
        <v>26</v>
      </c>
      <c r="AE4" s="96">
        <v>27</v>
      </c>
      <c r="AF4" s="96">
        <v>28</v>
      </c>
      <c r="AG4" s="96">
        <v>29</v>
      </c>
      <c r="AH4" s="96">
        <v>30</v>
      </c>
    </row>
    <row r="5" spans="1:34" ht="18.75">
      <c r="A5" s="158"/>
      <c r="B5" s="159" t="s">
        <v>200</v>
      </c>
      <c r="C5" s="159" t="s">
        <v>99</v>
      </c>
      <c r="D5" s="315"/>
      <c r="E5" s="96" t="s">
        <v>13</v>
      </c>
      <c r="F5" s="96" t="s">
        <v>100</v>
      </c>
      <c r="G5" s="96" t="s">
        <v>8</v>
      </c>
      <c r="H5" s="96" t="s">
        <v>9</v>
      </c>
      <c r="I5" s="96" t="s">
        <v>10</v>
      </c>
      <c r="J5" s="96" t="s">
        <v>11</v>
      </c>
      <c r="K5" s="96" t="s">
        <v>12</v>
      </c>
      <c r="L5" s="96" t="s">
        <v>13</v>
      </c>
      <c r="M5" s="96" t="s">
        <v>100</v>
      </c>
      <c r="N5" s="96" t="s">
        <v>8</v>
      </c>
      <c r="O5" s="96" t="s">
        <v>9</v>
      </c>
      <c r="P5" s="96" t="s">
        <v>10</v>
      </c>
      <c r="Q5" s="96" t="s">
        <v>11</v>
      </c>
      <c r="R5" s="96" t="s">
        <v>12</v>
      </c>
      <c r="S5" s="96" t="s">
        <v>13</v>
      </c>
      <c r="T5" s="96" t="s">
        <v>100</v>
      </c>
      <c r="U5" s="96" t="s">
        <v>8</v>
      </c>
      <c r="V5" s="96" t="s">
        <v>9</v>
      </c>
      <c r="W5" s="96" t="s">
        <v>10</v>
      </c>
      <c r="X5" s="96" t="s">
        <v>11</v>
      </c>
      <c r="Y5" s="96" t="s">
        <v>12</v>
      </c>
      <c r="Z5" s="96" t="s">
        <v>13</v>
      </c>
      <c r="AA5" s="96" t="s">
        <v>100</v>
      </c>
      <c r="AB5" s="96" t="s">
        <v>8</v>
      </c>
      <c r="AC5" s="96" t="s">
        <v>9</v>
      </c>
      <c r="AD5" s="96" t="s">
        <v>10</v>
      </c>
      <c r="AE5" s="96" t="s">
        <v>11</v>
      </c>
      <c r="AF5" s="96" t="s">
        <v>12</v>
      </c>
      <c r="AG5" s="96" t="s">
        <v>13</v>
      </c>
      <c r="AH5" s="96" t="s">
        <v>100</v>
      </c>
    </row>
    <row r="6" spans="1:34" ht="18">
      <c r="A6" s="160" t="s">
        <v>201</v>
      </c>
      <c r="B6" s="161" t="s">
        <v>202</v>
      </c>
      <c r="C6" s="160">
        <v>497725</v>
      </c>
      <c r="D6" s="162" t="s">
        <v>203</v>
      </c>
      <c r="E6" s="163" t="s">
        <v>27</v>
      </c>
      <c r="F6" s="164"/>
      <c r="G6" s="164"/>
      <c r="H6" s="163" t="s">
        <v>27</v>
      </c>
      <c r="I6" s="163"/>
      <c r="J6" s="163"/>
      <c r="K6" s="165" t="s">
        <v>204</v>
      </c>
      <c r="L6" s="164"/>
      <c r="M6" s="166" t="s">
        <v>27</v>
      </c>
      <c r="N6" s="164" t="s">
        <v>27</v>
      </c>
      <c r="O6" s="163" t="s">
        <v>27</v>
      </c>
      <c r="P6" s="163"/>
      <c r="Q6" s="163" t="s">
        <v>27</v>
      </c>
      <c r="R6" s="163" t="s">
        <v>27</v>
      </c>
      <c r="S6" s="163"/>
      <c r="T6" s="164" t="s">
        <v>27</v>
      </c>
      <c r="U6" s="164"/>
      <c r="V6" s="166" t="s">
        <v>27</v>
      </c>
      <c r="W6" s="163" t="s">
        <v>27</v>
      </c>
      <c r="X6" s="166" t="s">
        <v>27</v>
      </c>
      <c r="Y6" s="163"/>
      <c r="Z6" s="163" t="s">
        <v>27</v>
      </c>
      <c r="AA6" s="164"/>
      <c r="AB6" s="166" t="s">
        <v>27</v>
      </c>
      <c r="AC6" s="163"/>
      <c r="AD6" s="163"/>
      <c r="AE6" s="163"/>
      <c r="AF6" s="163"/>
      <c r="AG6" s="163"/>
      <c r="AH6" s="164"/>
    </row>
    <row r="7" spans="1:34" ht="18">
      <c r="A7" s="160" t="s">
        <v>205</v>
      </c>
      <c r="B7" s="161" t="s">
        <v>206</v>
      </c>
      <c r="C7" s="160" t="s">
        <v>207</v>
      </c>
      <c r="D7" s="162" t="s">
        <v>203</v>
      </c>
      <c r="E7" s="163" t="s">
        <v>27</v>
      </c>
      <c r="F7" s="166" t="s">
        <v>27</v>
      </c>
      <c r="G7" s="166" t="s">
        <v>27</v>
      </c>
      <c r="H7" s="163" t="s">
        <v>27</v>
      </c>
      <c r="I7" s="166" t="s">
        <v>27</v>
      </c>
      <c r="J7" s="167"/>
      <c r="K7" s="165" t="s">
        <v>204</v>
      </c>
      <c r="L7" s="164" t="s">
        <v>27</v>
      </c>
      <c r="M7" s="164"/>
      <c r="N7" s="164" t="s">
        <v>27</v>
      </c>
      <c r="O7" s="163" t="s">
        <v>27</v>
      </c>
      <c r="P7" s="166" t="s">
        <v>27</v>
      </c>
      <c r="Q7" s="163" t="s">
        <v>27</v>
      </c>
      <c r="R7" s="163" t="s">
        <v>27</v>
      </c>
      <c r="S7" s="163"/>
      <c r="T7" s="164" t="s">
        <v>27</v>
      </c>
      <c r="U7" s="164"/>
      <c r="V7" s="163"/>
      <c r="W7" s="163" t="s">
        <v>27</v>
      </c>
      <c r="X7" s="163"/>
      <c r="Y7" s="163"/>
      <c r="Z7" s="163"/>
      <c r="AA7" s="164"/>
      <c r="AB7" s="164"/>
      <c r="AC7" s="163"/>
      <c r="AD7" s="163"/>
      <c r="AE7" s="163"/>
      <c r="AF7" s="163"/>
      <c r="AG7" s="163"/>
      <c r="AH7" s="164"/>
    </row>
    <row r="8" spans="1:34" ht="18">
      <c r="A8" s="160" t="s">
        <v>208</v>
      </c>
      <c r="B8" s="161" t="s">
        <v>209</v>
      </c>
      <c r="C8" s="160" t="s">
        <v>210</v>
      </c>
      <c r="D8" s="162" t="s">
        <v>203</v>
      </c>
      <c r="E8" s="163" t="s">
        <v>27</v>
      </c>
      <c r="F8" s="166" t="s">
        <v>27</v>
      </c>
      <c r="G8" s="164"/>
      <c r="H8" s="163" t="s">
        <v>27</v>
      </c>
      <c r="I8" s="166" t="s">
        <v>27</v>
      </c>
      <c r="J8" s="163"/>
      <c r="K8" s="165" t="s">
        <v>204</v>
      </c>
      <c r="L8" s="164"/>
      <c r="M8" s="164"/>
      <c r="N8" s="164" t="s">
        <v>27</v>
      </c>
      <c r="O8" s="163"/>
      <c r="P8" s="166" t="s">
        <v>27</v>
      </c>
      <c r="Q8" s="163" t="s">
        <v>27</v>
      </c>
      <c r="R8" s="163"/>
      <c r="S8" s="163"/>
      <c r="T8" s="164" t="s">
        <v>27</v>
      </c>
      <c r="U8" s="164"/>
      <c r="V8" s="163"/>
      <c r="W8" s="163" t="s">
        <v>27</v>
      </c>
      <c r="X8" s="166" t="s">
        <v>27</v>
      </c>
      <c r="Y8" s="163"/>
      <c r="Z8" s="163" t="s">
        <v>27</v>
      </c>
      <c r="AA8" s="164"/>
      <c r="AB8" s="164"/>
      <c r="AC8" s="163" t="s">
        <v>27</v>
      </c>
      <c r="AD8" s="163"/>
      <c r="AE8" s="163"/>
      <c r="AF8" s="163" t="s">
        <v>27</v>
      </c>
      <c r="AG8" s="163"/>
      <c r="AH8" s="168"/>
    </row>
    <row r="9" spans="1:34" ht="18">
      <c r="A9" s="161" t="s">
        <v>211</v>
      </c>
      <c r="B9" s="161" t="s">
        <v>212</v>
      </c>
      <c r="C9" s="160">
        <v>408900</v>
      </c>
      <c r="D9" s="162" t="s">
        <v>203</v>
      </c>
      <c r="E9" s="163"/>
      <c r="F9" s="164"/>
      <c r="G9" s="164"/>
      <c r="H9" s="163" t="s">
        <v>27</v>
      </c>
      <c r="I9" s="163"/>
      <c r="J9" s="163"/>
      <c r="K9" s="165" t="s">
        <v>204</v>
      </c>
      <c r="L9" s="166" t="s">
        <v>27</v>
      </c>
      <c r="M9" s="164"/>
      <c r="N9" s="164" t="s">
        <v>27</v>
      </c>
      <c r="O9" s="163"/>
      <c r="P9" s="163" t="s">
        <v>27</v>
      </c>
      <c r="Q9" s="163" t="s">
        <v>27</v>
      </c>
      <c r="R9" s="163"/>
      <c r="S9" s="166" t="s">
        <v>21</v>
      </c>
      <c r="T9" s="164" t="s">
        <v>27</v>
      </c>
      <c r="U9" s="164"/>
      <c r="V9" s="167"/>
      <c r="W9" s="163" t="s">
        <v>27</v>
      </c>
      <c r="X9" s="166" t="s">
        <v>27</v>
      </c>
      <c r="Y9" s="163"/>
      <c r="Z9" s="163" t="s">
        <v>27</v>
      </c>
      <c r="AA9" s="166" t="s">
        <v>27</v>
      </c>
      <c r="AB9" s="164"/>
      <c r="AC9" s="163" t="s">
        <v>27</v>
      </c>
      <c r="AD9" s="167"/>
      <c r="AE9" s="166" t="s">
        <v>21</v>
      </c>
      <c r="AF9" s="163" t="s">
        <v>27</v>
      </c>
      <c r="AG9" s="163"/>
      <c r="AH9" s="164"/>
    </row>
    <row r="10" spans="1:34" ht="18">
      <c r="A10" s="160" t="s">
        <v>213</v>
      </c>
      <c r="B10" s="161" t="s">
        <v>214</v>
      </c>
      <c r="C10" s="160" t="s">
        <v>215</v>
      </c>
      <c r="D10" s="162" t="s">
        <v>203</v>
      </c>
      <c r="E10" s="163" t="s">
        <v>27</v>
      </c>
      <c r="F10" s="164"/>
      <c r="G10" s="164"/>
      <c r="H10" s="163" t="s">
        <v>27</v>
      </c>
      <c r="I10" s="163"/>
      <c r="J10" s="163"/>
      <c r="K10" s="165" t="s">
        <v>204</v>
      </c>
      <c r="L10" s="166" t="s">
        <v>27</v>
      </c>
      <c r="M10" s="164"/>
      <c r="N10" s="164" t="s">
        <v>27</v>
      </c>
      <c r="O10" s="163"/>
      <c r="P10" s="163"/>
      <c r="Q10" s="163" t="s">
        <v>27</v>
      </c>
      <c r="R10" s="163"/>
      <c r="S10" s="163"/>
      <c r="T10" s="164" t="s">
        <v>27</v>
      </c>
      <c r="U10" s="164"/>
      <c r="V10" s="166" t="s">
        <v>22</v>
      </c>
      <c r="W10" s="163" t="s">
        <v>27</v>
      </c>
      <c r="X10" s="163"/>
      <c r="Y10" s="163"/>
      <c r="Z10" s="163" t="s">
        <v>27</v>
      </c>
      <c r="AA10" s="164"/>
      <c r="AB10" s="166" t="s">
        <v>27</v>
      </c>
      <c r="AC10" s="163" t="s">
        <v>27</v>
      </c>
      <c r="AD10" s="166" t="s">
        <v>22</v>
      </c>
      <c r="AE10" s="163"/>
      <c r="AF10" s="163" t="s">
        <v>27</v>
      </c>
      <c r="AG10" s="163"/>
      <c r="AH10" s="164"/>
    </row>
    <row r="11" spans="1:34" ht="18">
      <c r="A11" s="160">
        <v>152587</v>
      </c>
      <c r="B11" s="161" t="s">
        <v>216</v>
      </c>
      <c r="C11" s="160">
        <v>724919</v>
      </c>
      <c r="D11" s="162" t="s">
        <v>203</v>
      </c>
      <c r="E11" s="163" t="s">
        <v>27</v>
      </c>
      <c r="F11" s="166" t="s">
        <v>27</v>
      </c>
      <c r="G11" s="164"/>
      <c r="H11" s="163" t="s">
        <v>27</v>
      </c>
      <c r="I11" s="163"/>
      <c r="J11" s="163"/>
      <c r="K11" s="164"/>
      <c r="L11" s="164"/>
      <c r="M11" s="164"/>
      <c r="N11" s="165" t="s">
        <v>204</v>
      </c>
      <c r="O11" s="163"/>
      <c r="P11" s="163" t="s">
        <v>27</v>
      </c>
      <c r="Q11" s="163" t="s">
        <v>27</v>
      </c>
      <c r="R11" s="163"/>
      <c r="S11" s="163"/>
      <c r="T11" s="164" t="s">
        <v>27</v>
      </c>
      <c r="U11" s="164"/>
      <c r="V11" s="166" t="s">
        <v>27</v>
      </c>
      <c r="W11" s="163" t="s">
        <v>27</v>
      </c>
      <c r="X11" s="163"/>
      <c r="Y11" s="166" t="s">
        <v>27</v>
      </c>
      <c r="Z11" s="163" t="s">
        <v>27</v>
      </c>
      <c r="AA11" s="164"/>
      <c r="AB11" s="166" t="s">
        <v>27</v>
      </c>
      <c r="AC11" s="163" t="s">
        <v>27</v>
      </c>
      <c r="AD11" s="163"/>
      <c r="AE11" s="163"/>
      <c r="AF11" s="163" t="s">
        <v>27</v>
      </c>
      <c r="AG11" s="163"/>
      <c r="AH11" s="164"/>
    </row>
    <row r="12" spans="1:34" ht="18">
      <c r="A12" s="160" t="s">
        <v>217</v>
      </c>
      <c r="B12" s="161" t="s">
        <v>218</v>
      </c>
      <c r="C12" s="160">
        <v>596143</v>
      </c>
      <c r="D12" s="162" t="s">
        <v>219</v>
      </c>
      <c r="E12" s="163" t="s">
        <v>21</v>
      </c>
      <c r="F12" s="164"/>
      <c r="G12" s="166" t="s">
        <v>27</v>
      </c>
      <c r="H12" s="163" t="s">
        <v>21</v>
      </c>
      <c r="I12" s="163"/>
      <c r="J12" s="163" t="s">
        <v>21</v>
      </c>
      <c r="K12" s="166" t="s">
        <v>27</v>
      </c>
      <c r="L12" s="164"/>
      <c r="M12" s="164"/>
      <c r="N12" s="164" t="s">
        <v>27</v>
      </c>
      <c r="O12" s="166" t="s">
        <v>21</v>
      </c>
      <c r="P12" s="163" t="s">
        <v>21</v>
      </c>
      <c r="Q12" s="163" t="s">
        <v>21</v>
      </c>
      <c r="R12" s="163" t="s">
        <v>21</v>
      </c>
      <c r="S12" s="163"/>
      <c r="T12" s="164" t="s">
        <v>27</v>
      </c>
      <c r="U12" s="166" t="s">
        <v>27</v>
      </c>
      <c r="V12" s="163" t="s">
        <v>21</v>
      </c>
      <c r="W12" s="163" t="s">
        <v>21</v>
      </c>
      <c r="X12" s="163" t="s">
        <v>21</v>
      </c>
      <c r="Y12" s="163"/>
      <c r="Z12" s="163" t="s">
        <v>21</v>
      </c>
      <c r="AA12" s="166" t="s">
        <v>22</v>
      </c>
      <c r="AB12" s="164"/>
      <c r="AC12" s="163" t="s">
        <v>21</v>
      </c>
      <c r="AD12" s="163" t="s">
        <v>21</v>
      </c>
      <c r="AE12" s="163" t="s">
        <v>21</v>
      </c>
      <c r="AF12" s="163" t="s">
        <v>21</v>
      </c>
      <c r="AG12" s="163" t="s">
        <v>21</v>
      </c>
      <c r="AH12" s="164"/>
    </row>
    <row r="13" spans="1:34" ht="18">
      <c r="A13" s="160" t="s">
        <v>220</v>
      </c>
      <c r="B13" s="161" t="s">
        <v>221</v>
      </c>
      <c r="C13" s="169">
        <v>462408</v>
      </c>
      <c r="D13" s="162" t="s">
        <v>203</v>
      </c>
      <c r="E13" s="163" t="s">
        <v>27</v>
      </c>
      <c r="F13" s="164"/>
      <c r="G13" s="164"/>
      <c r="H13" s="163" t="s">
        <v>27</v>
      </c>
      <c r="I13" s="163"/>
      <c r="J13" s="163"/>
      <c r="K13" s="165" t="s">
        <v>204</v>
      </c>
      <c r="L13" s="166" t="s">
        <v>27</v>
      </c>
      <c r="M13" s="164"/>
      <c r="N13" s="164" t="s">
        <v>27</v>
      </c>
      <c r="O13" s="163"/>
      <c r="P13" s="163"/>
      <c r="Q13" s="163"/>
      <c r="R13" s="163" t="s">
        <v>27</v>
      </c>
      <c r="S13" s="163"/>
      <c r="T13" s="164" t="s">
        <v>27</v>
      </c>
      <c r="U13" s="164"/>
      <c r="V13" s="166" t="s">
        <v>27</v>
      </c>
      <c r="W13" s="163" t="s">
        <v>27</v>
      </c>
      <c r="X13" s="163"/>
      <c r="Y13" s="167"/>
      <c r="Z13" s="163" t="s">
        <v>27</v>
      </c>
      <c r="AA13" s="166" t="s">
        <v>27</v>
      </c>
      <c r="AB13" s="164"/>
      <c r="AC13" s="163" t="s">
        <v>27</v>
      </c>
      <c r="AD13" s="166" t="s">
        <v>21</v>
      </c>
      <c r="AE13" s="167"/>
      <c r="AF13" s="163" t="s">
        <v>27</v>
      </c>
      <c r="AG13" s="163"/>
      <c r="AH13" s="164"/>
    </row>
    <row r="14" spans="1:34" ht="18">
      <c r="A14" s="160" t="s">
        <v>222</v>
      </c>
      <c r="B14" s="161" t="s">
        <v>223</v>
      </c>
      <c r="C14" s="160">
        <v>645401</v>
      </c>
      <c r="D14" s="162" t="s">
        <v>203</v>
      </c>
      <c r="E14" s="163" t="s">
        <v>27</v>
      </c>
      <c r="F14" s="164"/>
      <c r="G14" s="164"/>
      <c r="H14" s="163" t="s">
        <v>27</v>
      </c>
      <c r="I14" s="163"/>
      <c r="J14" s="166" t="s">
        <v>27</v>
      </c>
      <c r="K14" s="165" t="s">
        <v>204</v>
      </c>
      <c r="L14" s="164"/>
      <c r="M14" s="164"/>
      <c r="N14" s="164" t="s">
        <v>27</v>
      </c>
      <c r="O14" s="163"/>
      <c r="P14" s="163"/>
      <c r="Q14" s="163" t="s">
        <v>27</v>
      </c>
      <c r="R14" s="163"/>
      <c r="S14" s="166" t="s">
        <v>27</v>
      </c>
      <c r="T14" s="164" t="s">
        <v>27</v>
      </c>
      <c r="U14" s="164"/>
      <c r="V14" s="163"/>
      <c r="W14" s="163" t="s">
        <v>27</v>
      </c>
      <c r="X14" s="163"/>
      <c r="Y14" s="163"/>
      <c r="Z14" s="163" t="s">
        <v>27</v>
      </c>
      <c r="AA14" s="166" t="s">
        <v>27</v>
      </c>
      <c r="AB14" s="164"/>
      <c r="AC14" s="163" t="s">
        <v>27</v>
      </c>
      <c r="AD14" s="166" t="s">
        <v>27</v>
      </c>
      <c r="AE14" s="163"/>
      <c r="AF14" s="163" t="s">
        <v>27</v>
      </c>
      <c r="AG14" s="163"/>
      <c r="AH14" s="164"/>
    </row>
    <row r="15" spans="1:34" ht="18">
      <c r="A15" s="160" t="s">
        <v>224</v>
      </c>
      <c r="B15" s="161" t="s">
        <v>225</v>
      </c>
      <c r="C15" s="160" t="s">
        <v>226</v>
      </c>
      <c r="D15" s="162" t="s">
        <v>203</v>
      </c>
      <c r="E15" s="163" t="s">
        <v>27</v>
      </c>
      <c r="F15" s="164"/>
      <c r="G15" s="164" t="s">
        <v>27</v>
      </c>
      <c r="H15" s="163" t="s">
        <v>27</v>
      </c>
      <c r="I15" s="163"/>
      <c r="J15" s="166" t="s">
        <v>27</v>
      </c>
      <c r="K15" s="165" t="s">
        <v>204</v>
      </c>
      <c r="L15" s="164"/>
      <c r="M15" s="164"/>
      <c r="N15" s="164"/>
      <c r="O15" s="163"/>
      <c r="P15" s="163"/>
      <c r="Q15" s="163" t="s">
        <v>27</v>
      </c>
      <c r="R15" s="163"/>
      <c r="S15" s="167"/>
      <c r="T15" s="164" t="s">
        <v>27</v>
      </c>
      <c r="U15" s="164"/>
      <c r="V15" s="163"/>
      <c r="W15" s="163" t="s">
        <v>27</v>
      </c>
      <c r="X15" s="166" t="s">
        <v>27</v>
      </c>
      <c r="Y15" s="163"/>
      <c r="Z15" s="163" t="s">
        <v>27</v>
      </c>
      <c r="AA15" s="164"/>
      <c r="AB15" s="164"/>
      <c r="AC15" s="163" t="s">
        <v>27</v>
      </c>
      <c r="AD15" s="163"/>
      <c r="AE15" s="166" t="s">
        <v>27</v>
      </c>
      <c r="AF15" s="163" t="s">
        <v>27</v>
      </c>
      <c r="AG15" s="163"/>
      <c r="AH15" s="166" t="s">
        <v>27</v>
      </c>
    </row>
    <row r="16" spans="1:34" ht="18">
      <c r="A16" s="160" t="s">
        <v>227</v>
      </c>
      <c r="B16" s="161" t="s">
        <v>228</v>
      </c>
      <c r="C16" s="160" t="s">
        <v>229</v>
      </c>
      <c r="D16" s="162" t="s">
        <v>203</v>
      </c>
      <c r="E16" s="163" t="s">
        <v>27</v>
      </c>
      <c r="F16" s="164"/>
      <c r="G16" s="164"/>
      <c r="H16" s="163" t="s">
        <v>27</v>
      </c>
      <c r="I16" s="166" t="s">
        <v>27</v>
      </c>
      <c r="J16" s="167"/>
      <c r="K16" s="165" t="s">
        <v>204</v>
      </c>
      <c r="L16" s="164"/>
      <c r="M16" s="164"/>
      <c r="N16" s="164" t="s">
        <v>27</v>
      </c>
      <c r="O16" s="163"/>
      <c r="P16" s="163"/>
      <c r="Q16" s="163" t="s">
        <v>27</v>
      </c>
      <c r="R16" s="163"/>
      <c r="S16" s="163"/>
      <c r="T16" s="164"/>
      <c r="U16" s="164"/>
      <c r="V16" s="163"/>
      <c r="W16" s="163" t="s">
        <v>27</v>
      </c>
      <c r="X16" s="166" t="s">
        <v>27</v>
      </c>
      <c r="Y16" s="163"/>
      <c r="Z16" s="163" t="s">
        <v>27</v>
      </c>
      <c r="AA16" s="164"/>
      <c r="AB16" s="166" t="s">
        <v>27</v>
      </c>
      <c r="AC16" s="163" t="s">
        <v>27</v>
      </c>
      <c r="AD16" s="163"/>
      <c r="AE16" s="167"/>
      <c r="AF16" s="163" t="s">
        <v>27</v>
      </c>
      <c r="AG16" s="166" t="s">
        <v>27</v>
      </c>
      <c r="AH16" s="164" t="s">
        <v>27</v>
      </c>
    </row>
    <row r="17" spans="1:34" ht="18">
      <c r="A17" s="160">
        <v>429457</v>
      </c>
      <c r="B17" s="161" t="s">
        <v>230</v>
      </c>
      <c r="C17" s="160">
        <v>858853</v>
      </c>
      <c r="D17" s="162" t="s">
        <v>203</v>
      </c>
      <c r="E17" s="163" t="s">
        <v>27</v>
      </c>
      <c r="F17" s="164"/>
      <c r="G17" s="164"/>
      <c r="H17" s="163" t="s">
        <v>27</v>
      </c>
      <c r="I17" s="163"/>
      <c r="J17" s="166" t="s">
        <v>22</v>
      </c>
      <c r="K17" s="165" t="s">
        <v>204</v>
      </c>
      <c r="L17" s="164"/>
      <c r="M17" s="164"/>
      <c r="N17" s="164" t="s">
        <v>27</v>
      </c>
      <c r="O17" s="163"/>
      <c r="P17" s="166" t="s">
        <v>27</v>
      </c>
      <c r="Q17" s="163" t="s">
        <v>27</v>
      </c>
      <c r="R17" s="163"/>
      <c r="S17" s="166" t="s">
        <v>27</v>
      </c>
      <c r="T17" s="164" t="s">
        <v>27</v>
      </c>
      <c r="U17" s="164"/>
      <c r="V17" s="163"/>
      <c r="W17" s="163" t="s">
        <v>27</v>
      </c>
      <c r="X17" s="163"/>
      <c r="Y17" s="163"/>
      <c r="Z17" s="163" t="s">
        <v>27</v>
      </c>
      <c r="AA17" s="164"/>
      <c r="AB17" s="164"/>
      <c r="AC17" s="163" t="s">
        <v>27</v>
      </c>
      <c r="AD17" s="163"/>
      <c r="AE17" s="163"/>
      <c r="AF17" s="163" t="s">
        <v>27</v>
      </c>
      <c r="AG17" s="163"/>
      <c r="AH17" s="166" t="s">
        <v>27</v>
      </c>
    </row>
    <row r="18" spans="1:34" ht="18">
      <c r="A18" s="161">
        <v>431958</v>
      </c>
      <c r="B18" s="161" t="s">
        <v>231</v>
      </c>
      <c r="C18" s="160">
        <v>775356</v>
      </c>
      <c r="D18" s="162" t="s">
        <v>203</v>
      </c>
      <c r="E18" s="163" t="s">
        <v>27</v>
      </c>
      <c r="F18" s="164"/>
      <c r="G18" s="164"/>
      <c r="H18" s="163"/>
      <c r="I18" s="163" t="s">
        <v>27</v>
      </c>
      <c r="J18" s="163"/>
      <c r="K18" s="165" t="s">
        <v>204</v>
      </c>
      <c r="L18" s="164"/>
      <c r="M18" s="164" t="s">
        <v>27</v>
      </c>
      <c r="N18" s="164"/>
      <c r="O18" s="163"/>
      <c r="P18" s="163"/>
      <c r="Q18" s="163" t="s">
        <v>27</v>
      </c>
      <c r="R18" s="163"/>
      <c r="S18" s="163"/>
      <c r="T18" s="164"/>
      <c r="U18" s="164"/>
      <c r="V18" s="163"/>
      <c r="W18" s="163" t="s">
        <v>27</v>
      </c>
      <c r="X18" s="163"/>
      <c r="Y18" s="163" t="s">
        <v>27</v>
      </c>
      <c r="Z18" s="163"/>
      <c r="AA18" s="164"/>
      <c r="AB18" s="164"/>
      <c r="AC18" s="163" t="s">
        <v>27</v>
      </c>
      <c r="AD18" s="163"/>
      <c r="AE18" s="163" t="s">
        <v>27</v>
      </c>
      <c r="AF18" s="163"/>
      <c r="AG18" s="163" t="s">
        <v>27</v>
      </c>
      <c r="AH18" s="164"/>
    </row>
    <row r="19" spans="1:34" ht="18.75">
      <c r="A19" s="158" t="s">
        <v>1</v>
      </c>
      <c r="B19" s="159" t="s">
        <v>2</v>
      </c>
      <c r="C19" s="159" t="s">
        <v>3</v>
      </c>
      <c r="D19" s="314" t="s">
        <v>4</v>
      </c>
      <c r="E19" s="96">
        <v>1</v>
      </c>
      <c r="F19" s="96">
        <v>2</v>
      </c>
      <c r="G19" s="96">
        <v>3</v>
      </c>
      <c r="H19" s="96">
        <v>4</v>
      </c>
      <c r="I19" s="96">
        <v>5</v>
      </c>
      <c r="J19" s="96">
        <v>6</v>
      </c>
      <c r="K19" s="96">
        <v>7</v>
      </c>
      <c r="L19" s="96">
        <v>8</v>
      </c>
      <c r="M19" s="96">
        <v>9</v>
      </c>
      <c r="N19" s="96">
        <v>10</v>
      </c>
      <c r="O19" s="96">
        <v>11</v>
      </c>
      <c r="P19" s="96">
        <v>12</v>
      </c>
      <c r="Q19" s="96">
        <v>13</v>
      </c>
      <c r="R19" s="96">
        <v>14</v>
      </c>
      <c r="S19" s="96">
        <v>15</v>
      </c>
      <c r="T19" s="96">
        <v>16</v>
      </c>
      <c r="U19" s="96">
        <v>17</v>
      </c>
      <c r="V19" s="96">
        <v>18</v>
      </c>
      <c r="W19" s="96">
        <v>19</v>
      </c>
      <c r="X19" s="96">
        <v>20</v>
      </c>
      <c r="Y19" s="96">
        <v>21</v>
      </c>
      <c r="Z19" s="96">
        <v>22</v>
      </c>
      <c r="AA19" s="96">
        <v>23</v>
      </c>
      <c r="AB19" s="96">
        <v>24</v>
      </c>
      <c r="AC19" s="96">
        <v>25</v>
      </c>
      <c r="AD19" s="96">
        <v>26</v>
      </c>
      <c r="AE19" s="96">
        <v>27</v>
      </c>
      <c r="AF19" s="96">
        <v>28</v>
      </c>
      <c r="AG19" s="96">
        <v>29</v>
      </c>
      <c r="AH19" s="96">
        <v>30</v>
      </c>
    </row>
    <row r="20" spans="1:34" ht="18.75">
      <c r="A20" s="158"/>
      <c r="B20" s="159" t="s">
        <v>200</v>
      </c>
      <c r="C20" s="159" t="s">
        <v>99</v>
      </c>
      <c r="D20" s="315"/>
      <c r="E20" s="96" t="s">
        <v>13</v>
      </c>
      <c r="F20" s="96" t="s">
        <v>100</v>
      </c>
      <c r="G20" s="96" t="s">
        <v>8</v>
      </c>
      <c r="H20" s="96" t="s">
        <v>9</v>
      </c>
      <c r="I20" s="96" t="s">
        <v>10</v>
      </c>
      <c r="J20" s="96" t="s">
        <v>11</v>
      </c>
      <c r="K20" s="96" t="s">
        <v>12</v>
      </c>
      <c r="L20" s="96" t="s">
        <v>13</v>
      </c>
      <c r="M20" s="96" t="s">
        <v>100</v>
      </c>
      <c r="N20" s="96" t="s">
        <v>8</v>
      </c>
      <c r="O20" s="96" t="s">
        <v>9</v>
      </c>
      <c r="P20" s="96" t="s">
        <v>10</v>
      </c>
      <c r="Q20" s="96" t="s">
        <v>11</v>
      </c>
      <c r="R20" s="96" t="s">
        <v>12</v>
      </c>
      <c r="S20" s="96" t="s">
        <v>13</v>
      </c>
      <c r="T20" s="96" t="s">
        <v>100</v>
      </c>
      <c r="U20" s="96" t="s">
        <v>8</v>
      </c>
      <c r="V20" s="96" t="s">
        <v>9</v>
      </c>
      <c r="W20" s="96" t="s">
        <v>10</v>
      </c>
      <c r="X20" s="96" t="s">
        <v>11</v>
      </c>
      <c r="Y20" s="96" t="s">
        <v>12</v>
      </c>
      <c r="Z20" s="96" t="s">
        <v>13</v>
      </c>
      <c r="AA20" s="96" t="s">
        <v>100</v>
      </c>
      <c r="AB20" s="96" t="s">
        <v>8</v>
      </c>
      <c r="AC20" s="96" t="s">
        <v>9</v>
      </c>
      <c r="AD20" s="96" t="s">
        <v>10</v>
      </c>
      <c r="AE20" s="96" t="s">
        <v>11</v>
      </c>
      <c r="AF20" s="96" t="s">
        <v>12</v>
      </c>
      <c r="AG20" s="96" t="s">
        <v>13</v>
      </c>
      <c r="AH20" s="96" t="s">
        <v>100</v>
      </c>
    </row>
    <row r="21" spans="1:34" ht="18">
      <c r="A21" s="161" t="s">
        <v>232</v>
      </c>
      <c r="B21" s="161" t="s">
        <v>233</v>
      </c>
      <c r="C21" s="160" t="s">
        <v>234</v>
      </c>
      <c r="D21" s="162" t="s">
        <v>203</v>
      </c>
      <c r="E21" s="163"/>
      <c r="F21" s="165" t="s">
        <v>204</v>
      </c>
      <c r="G21" s="164"/>
      <c r="H21" s="163"/>
      <c r="I21" s="163" t="s">
        <v>27</v>
      </c>
      <c r="J21" s="163"/>
      <c r="K21" s="166" t="s">
        <v>27</v>
      </c>
      <c r="L21" s="164" t="s">
        <v>27</v>
      </c>
      <c r="M21" s="164"/>
      <c r="N21" s="164"/>
      <c r="O21" s="163" t="s">
        <v>27</v>
      </c>
      <c r="P21" s="163"/>
      <c r="Q21" s="163"/>
      <c r="R21" s="163" t="s">
        <v>27</v>
      </c>
      <c r="S21" s="163"/>
      <c r="T21" s="164"/>
      <c r="U21" s="164" t="s">
        <v>27</v>
      </c>
      <c r="V21" s="163"/>
      <c r="W21" s="166" t="s">
        <v>27</v>
      </c>
      <c r="X21" s="163" t="s">
        <v>27</v>
      </c>
      <c r="Y21" s="163"/>
      <c r="Z21" s="163"/>
      <c r="AA21" s="164" t="s">
        <v>27</v>
      </c>
      <c r="AB21" s="166" t="s">
        <v>27</v>
      </c>
      <c r="AC21" s="163"/>
      <c r="AD21" s="163" t="s">
        <v>27</v>
      </c>
      <c r="AE21" s="163"/>
      <c r="AF21" s="166" t="s">
        <v>27</v>
      </c>
      <c r="AG21" s="163" t="s">
        <v>27</v>
      </c>
      <c r="AH21" s="164"/>
    </row>
    <row r="22" spans="1:34" ht="18">
      <c r="A22" s="170" t="s">
        <v>235</v>
      </c>
      <c r="B22" s="170" t="s">
        <v>236</v>
      </c>
      <c r="C22" s="171" t="s">
        <v>237</v>
      </c>
      <c r="D22" s="162" t="s">
        <v>203</v>
      </c>
      <c r="E22" s="166" t="s">
        <v>27</v>
      </c>
      <c r="F22" s="165" t="s">
        <v>204</v>
      </c>
      <c r="G22" s="164"/>
      <c r="H22" s="166" t="s">
        <v>27</v>
      </c>
      <c r="I22" s="163" t="s">
        <v>27</v>
      </c>
      <c r="J22" s="163"/>
      <c r="K22" s="164"/>
      <c r="L22" s="164" t="s">
        <v>27</v>
      </c>
      <c r="M22" s="164"/>
      <c r="N22" s="166" t="s">
        <v>27</v>
      </c>
      <c r="O22" s="163" t="s">
        <v>27</v>
      </c>
      <c r="P22" s="163"/>
      <c r="Q22" s="163"/>
      <c r="R22" s="163" t="s">
        <v>27</v>
      </c>
      <c r="S22" s="163"/>
      <c r="T22" s="164"/>
      <c r="U22" s="166" t="s">
        <v>27</v>
      </c>
      <c r="V22" s="296" t="s">
        <v>238</v>
      </c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297"/>
      <c r="AH22" s="298"/>
    </row>
    <row r="23" spans="1:34" ht="18">
      <c r="A23" s="161" t="s">
        <v>239</v>
      </c>
      <c r="B23" s="172" t="s">
        <v>240</v>
      </c>
      <c r="C23" s="160" t="s">
        <v>241</v>
      </c>
      <c r="D23" s="162" t="s">
        <v>203</v>
      </c>
      <c r="E23" s="163"/>
      <c r="F23" s="165" t="s">
        <v>204</v>
      </c>
      <c r="G23" s="164"/>
      <c r="H23" s="163"/>
      <c r="I23" s="163"/>
      <c r="J23" s="163" t="s">
        <v>27</v>
      </c>
      <c r="K23" s="166" t="s">
        <v>27</v>
      </c>
      <c r="L23" s="164" t="s">
        <v>27</v>
      </c>
      <c r="M23" s="164"/>
      <c r="N23" s="164"/>
      <c r="O23" s="163" t="s">
        <v>27</v>
      </c>
      <c r="P23" s="163"/>
      <c r="Q23" s="163"/>
      <c r="R23" s="163" t="s">
        <v>27</v>
      </c>
      <c r="S23" s="163"/>
      <c r="T23" s="164"/>
      <c r="U23" s="164" t="s">
        <v>27</v>
      </c>
      <c r="V23" s="166" t="s">
        <v>27</v>
      </c>
      <c r="W23" s="163"/>
      <c r="X23" s="163" t="s">
        <v>27</v>
      </c>
      <c r="Y23" s="163"/>
      <c r="Z23" s="166" t="s">
        <v>27</v>
      </c>
      <c r="AA23" s="164" t="s">
        <v>27</v>
      </c>
      <c r="AB23" s="164"/>
      <c r="AC23" s="163"/>
      <c r="AD23" s="163" t="s">
        <v>27</v>
      </c>
      <c r="AE23" s="163"/>
      <c r="AF23" s="163"/>
      <c r="AG23" s="163" t="s">
        <v>27</v>
      </c>
      <c r="AH23" s="164"/>
    </row>
    <row r="24" spans="1:34" ht="18">
      <c r="A24" s="161" t="s">
        <v>242</v>
      </c>
      <c r="B24" s="161" t="s">
        <v>243</v>
      </c>
      <c r="C24" s="160" t="s">
        <v>244</v>
      </c>
      <c r="D24" s="162" t="s">
        <v>203</v>
      </c>
      <c r="E24" s="166" t="s">
        <v>27</v>
      </c>
      <c r="F24" s="165" t="s">
        <v>204</v>
      </c>
      <c r="G24" s="164"/>
      <c r="H24" s="163"/>
      <c r="I24" s="163" t="s">
        <v>27</v>
      </c>
      <c r="J24" s="163"/>
      <c r="K24" s="164"/>
      <c r="L24" s="164" t="s">
        <v>27</v>
      </c>
      <c r="M24" s="164"/>
      <c r="N24" s="166" t="s">
        <v>27</v>
      </c>
      <c r="O24" s="163" t="s">
        <v>27</v>
      </c>
      <c r="P24" s="166" t="s">
        <v>21</v>
      </c>
      <c r="Q24" s="163"/>
      <c r="R24" s="163" t="s">
        <v>27</v>
      </c>
      <c r="S24" s="166" t="s">
        <v>27</v>
      </c>
      <c r="T24" s="164"/>
      <c r="U24" s="164" t="s">
        <v>27</v>
      </c>
      <c r="V24" s="166" t="s">
        <v>21</v>
      </c>
      <c r="W24" s="163"/>
      <c r="X24" s="296" t="s">
        <v>126</v>
      </c>
      <c r="Y24" s="297"/>
      <c r="Z24" s="297"/>
      <c r="AA24" s="297"/>
      <c r="AB24" s="297"/>
      <c r="AC24" s="297"/>
      <c r="AD24" s="297"/>
      <c r="AE24" s="297"/>
      <c r="AF24" s="297"/>
      <c r="AG24" s="297"/>
      <c r="AH24" s="298"/>
    </row>
    <row r="25" spans="1:34" ht="18">
      <c r="A25" s="161" t="s">
        <v>245</v>
      </c>
      <c r="B25" s="161" t="s">
        <v>246</v>
      </c>
      <c r="C25" s="160" t="s">
        <v>247</v>
      </c>
      <c r="D25" s="162" t="s">
        <v>203</v>
      </c>
      <c r="E25" s="166" t="s">
        <v>27</v>
      </c>
      <c r="F25" s="164" t="s">
        <v>27</v>
      </c>
      <c r="G25" s="164"/>
      <c r="H25" s="163"/>
      <c r="I25" s="163" t="s">
        <v>27</v>
      </c>
      <c r="J25" s="163"/>
      <c r="K25" s="164"/>
      <c r="L25" s="165" t="s">
        <v>204</v>
      </c>
      <c r="M25" s="164"/>
      <c r="N25" s="166" t="s">
        <v>27</v>
      </c>
      <c r="O25" s="163" t="s">
        <v>27</v>
      </c>
      <c r="P25" s="163"/>
      <c r="Q25" s="163"/>
      <c r="R25" s="163" t="s">
        <v>27</v>
      </c>
      <c r="S25" s="163"/>
      <c r="T25" s="166" t="s">
        <v>27</v>
      </c>
      <c r="U25" s="164" t="s">
        <v>27</v>
      </c>
      <c r="V25" s="163"/>
      <c r="W25" s="163"/>
      <c r="X25" s="163" t="s">
        <v>27</v>
      </c>
      <c r="Y25" s="163"/>
      <c r="Z25" s="163"/>
      <c r="AA25" s="164" t="s">
        <v>27</v>
      </c>
      <c r="AB25" s="164"/>
      <c r="AC25" s="163"/>
      <c r="AD25" s="163" t="s">
        <v>27</v>
      </c>
      <c r="AE25" s="163"/>
      <c r="AF25" s="166" t="s">
        <v>27</v>
      </c>
      <c r="AG25" s="163" t="s">
        <v>27</v>
      </c>
      <c r="AH25" s="164"/>
    </row>
    <row r="26" spans="1:34" ht="18">
      <c r="A26" s="161" t="s">
        <v>248</v>
      </c>
      <c r="B26" s="161" t="s">
        <v>249</v>
      </c>
      <c r="C26" s="160">
        <v>1100211</v>
      </c>
      <c r="D26" s="162" t="s">
        <v>203</v>
      </c>
      <c r="E26" s="163"/>
      <c r="F26" s="164" t="s">
        <v>27</v>
      </c>
      <c r="G26" s="164"/>
      <c r="H26" s="166" t="s">
        <v>27</v>
      </c>
      <c r="I26" s="163" t="s">
        <v>27</v>
      </c>
      <c r="J26" s="163" t="s">
        <v>27</v>
      </c>
      <c r="K26" s="164"/>
      <c r="L26" s="164"/>
      <c r="M26" s="164"/>
      <c r="N26" s="164"/>
      <c r="O26" s="163" t="s">
        <v>27</v>
      </c>
      <c r="P26" s="163"/>
      <c r="Q26" s="163"/>
      <c r="R26" s="163" t="s">
        <v>27</v>
      </c>
      <c r="S26" s="163"/>
      <c r="T26" s="166" t="s">
        <v>27</v>
      </c>
      <c r="U26" s="165" t="s">
        <v>204</v>
      </c>
      <c r="V26" s="163"/>
      <c r="W26" s="163"/>
      <c r="X26" s="163" t="s">
        <v>27</v>
      </c>
      <c r="Y26" s="163"/>
      <c r="Z26" s="166" t="s">
        <v>27</v>
      </c>
      <c r="AA26" s="164" t="s">
        <v>27</v>
      </c>
      <c r="AB26" s="164"/>
      <c r="AC26" s="163"/>
      <c r="AD26" s="163" t="s">
        <v>27</v>
      </c>
      <c r="AE26" s="163"/>
      <c r="AF26" s="163"/>
      <c r="AG26" s="163" t="s">
        <v>27</v>
      </c>
      <c r="AH26" s="164"/>
    </row>
    <row r="27" spans="1:34" ht="18">
      <c r="A27" s="161">
        <v>432199</v>
      </c>
      <c r="B27" s="161" t="s">
        <v>250</v>
      </c>
      <c r="C27" s="169">
        <v>1217560</v>
      </c>
      <c r="D27" s="162" t="s">
        <v>203</v>
      </c>
      <c r="E27" s="163"/>
      <c r="F27" s="164" t="s">
        <v>27</v>
      </c>
      <c r="G27" s="164"/>
      <c r="H27" s="163" t="s">
        <v>27</v>
      </c>
      <c r="I27" s="163"/>
      <c r="J27" s="163" t="s">
        <v>27</v>
      </c>
      <c r="K27" s="164"/>
      <c r="L27" s="164"/>
      <c r="M27" s="164"/>
      <c r="N27" s="164"/>
      <c r="O27" s="163"/>
      <c r="P27" s="163" t="s">
        <v>27</v>
      </c>
      <c r="Q27" s="163"/>
      <c r="R27" s="163" t="s">
        <v>27</v>
      </c>
      <c r="S27" s="163"/>
      <c r="T27" s="165" t="s">
        <v>204</v>
      </c>
      <c r="U27" s="164"/>
      <c r="V27" s="163"/>
      <c r="W27" s="163"/>
      <c r="X27" s="163" t="s">
        <v>27</v>
      </c>
      <c r="Y27" s="163"/>
      <c r="Z27" s="163" t="s">
        <v>27</v>
      </c>
      <c r="AA27" s="164"/>
      <c r="AB27" s="164" t="s">
        <v>27</v>
      </c>
      <c r="AC27" s="163"/>
      <c r="AD27" s="163" t="s">
        <v>27</v>
      </c>
      <c r="AE27" s="163"/>
      <c r="AF27" s="163"/>
      <c r="AG27" s="163"/>
      <c r="AH27" s="164"/>
    </row>
    <row r="28" spans="1:34" ht="18">
      <c r="A28" s="161">
        <v>427462</v>
      </c>
      <c r="B28" s="161" t="s">
        <v>251</v>
      </c>
      <c r="C28" s="169">
        <v>517852</v>
      </c>
      <c r="D28" s="162" t="s">
        <v>203</v>
      </c>
      <c r="E28" s="163"/>
      <c r="F28" s="164" t="s">
        <v>27</v>
      </c>
      <c r="G28" s="164"/>
      <c r="H28" s="163"/>
      <c r="I28" s="163"/>
      <c r="J28" s="163" t="s">
        <v>27</v>
      </c>
      <c r="K28" s="164"/>
      <c r="L28" s="165" t="s">
        <v>204</v>
      </c>
      <c r="M28" s="164"/>
      <c r="N28" s="164" t="s">
        <v>27</v>
      </c>
      <c r="O28" s="163"/>
      <c r="P28" s="163" t="s">
        <v>27</v>
      </c>
      <c r="Q28" s="163"/>
      <c r="R28" s="163" t="s">
        <v>27</v>
      </c>
      <c r="S28" s="163"/>
      <c r="T28" s="164"/>
      <c r="U28" s="164"/>
      <c r="V28" s="163"/>
      <c r="W28" s="163"/>
      <c r="X28" s="163" t="s">
        <v>27</v>
      </c>
      <c r="Y28" s="163"/>
      <c r="Z28" s="163"/>
      <c r="AA28" s="164"/>
      <c r="AB28" s="164" t="s">
        <v>27</v>
      </c>
      <c r="AC28" s="163"/>
      <c r="AD28" s="163" t="s">
        <v>27</v>
      </c>
      <c r="AE28" s="163"/>
      <c r="AF28" s="163"/>
      <c r="AG28" s="163"/>
      <c r="AH28" s="164" t="s">
        <v>27</v>
      </c>
    </row>
    <row r="29" spans="1:34" ht="18">
      <c r="A29" s="161">
        <v>432369</v>
      </c>
      <c r="B29" s="161" t="s">
        <v>252</v>
      </c>
      <c r="C29" s="160">
        <v>910386</v>
      </c>
      <c r="D29" s="162" t="s">
        <v>203</v>
      </c>
      <c r="E29" s="163"/>
      <c r="F29" s="164" t="s">
        <v>27</v>
      </c>
      <c r="G29" s="164"/>
      <c r="H29" s="163" t="s">
        <v>27</v>
      </c>
      <c r="I29" s="163"/>
      <c r="J29" s="163" t="s">
        <v>27</v>
      </c>
      <c r="K29" s="164"/>
      <c r="L29" s="165" t="s">
        <v>204</v>
      </c>
      <c r="M29" s="164"/>
      <c r="N29" s="164"/>
      <c r="O29" s="163"/>
      <c r="P29" s="163" t="s">
        <v>27</v>
      </c>
      <c r="Q29" s="163"/>
      <c r="R29" s="163" t="s">
        <v>27</v>
      </c>
      <c r="S29" s="163"/>
      <c r="T29" s="164"/>
      <c r="U29" s="164"/>
      <c r="V29" s="163" t="s">
        <v>27</v>
      </c>
      <c r="W29" s="163"/>
      <c r="X29" s="163" t="s">
        <v>27</v>
      </c>
      <c r="Y29" s="163"/>
      <c r="Z29" s="163"/>
      <c r="AA29" s="164"/>
      <c r="AB29" s="164"/>
      <c r="AC29" s="163"/>
      <c r="AD29" s="163" t="s">
        <v>27</v>
      </c>
      <c r="AE29" s="163"/>
      <c r="AF29" s="163" t="s">
        <v>27</v>
      </c>
      <c r="AG29" s="163"/>
      <c r="AH29" s="164"/>
    </row>
    <row r="30" spans="1:34" ht="18">
      <c r="A30" s="161" t="s">
        <v>253</v>
      </c>
      <c r="B30" s="161" t="s">
        <v>254</v>
      </c>
      <c r="C30" s="160">
        <v>236789</v>
      </c>
      <c r="D30" s="162" t="s">
        <v>203</v>
      </c>
      <c r="E30" s="163"/>
      <c r="F30" s="164" t="s">
        <v>27</v>
      </c>
      <c r="G30" s="164"/>
      <c r="H30" s="163"/>
      <c r="I30" s="163" t="s">
        <v>27</v>
      </c>
      <c r="J30" s="163"/>
      <c r="K30" s="166" t="s">
        <v>27</v>
      </c>
      <c r="L30" s="165" t="s">
        <v>204</v>
      </c>
      <c r="M30" s="164"/>
      <c r="N30" s="164"/>
      <c r="O30" s="163" t="s">
        <v>27</v>
      </c>
      <c r="P30" s="163"/>
      <c r="Q30" s="163"/>
      <c r="R30" s="163" t="s">
        <v>27</v>
      </c>
      <c r="S30" s="163"/>
      <c r="T30" s="164"/>
      <c r="U30" s="164" t="s">
        <v>27</v>
      </c>
      <c r="V30" s="166" t="s">
        <v>21</v>
      </c>
      <c r="W30" s="166" t="s">
        <v>21</v>
      </c>
      <c r="X30" s="163" t="s">
        <v>27</v>
      </c>
      <c r="Y30" s="163"/>
      <c r="Z30" s="166" t="s">
        <v>21</v>
      </c>
      <c r="AA30" s="164" t="s">
        <v>27</v>
      </c>
      <c r="AB30" s="164"/>
      <c r="AC30" s="163"/>
      <c r="AD30" s="163" t="s">
        <v>27</v>
      </c>
      <c r="AE30" s="163"/>
      <c r="AF30" s="166" t="s">
        <v>27</v>
      </c>
      <c r="AG30" s="163" t="s">
        <v>27</v>
      </c>
      <c r="AH30" s="164"/>
    </row>
    <row r="31" spans="1:34" ht="18">
      <c r="A31" s="161" t="s">
        <v>255</v>
      </c>
      <c r="B31" s="161" t="s">
        <v>256</v>
      </c>
      <c r="C31" s="160" t="s">
        <v>257</v>
      </c>
      <c r="D31" s="162" t="s">
        <v>203</v>
      </c>
      <c r="E31" s="166" t="s">
        <v>27</v>
      </c>
      <c r="F31" s="164" t="s">
        <v>27</v>
      </c>
      <c r="G31" s="164"/>
      <c r="H31" s="163"/>
      <c r="I31" s="163" t="s">
        <v>27</v>
      </c>
      <c r="J31" s="163"/>
      <c r="K31" s="164"/>
      <c r="L31" s="165" t="s">
        <v>204</v>
      </c>
      <c r="M31" s="164"/>
      <c r="N31" s="164"/>
      <c r="O31" s="163" t="s">
        <v>27</v>
      </c>
      <c r="P31" s="163"/>
      <c r="Q31" s="163"/>
      <c r="R31" s="163" t="s">
        <v>27</v>
      </c>
      <c r="S31" s="163"/>
      <c r="T31" s="164"/>
      <c r="U31" s="164" t="s">
        <v>27</v>
      </c>
      <c r="V31" s="163"/>
      <c r="W31" s="163"/>
      <c r="X31" s="163" t="s">
        <v>27</v>
      </c>
      <c r="Y31" s="166" t="s">
        <v>21</v>
      </c>
      <c r="Z31" s="166" t="s">
        <v>27</v>
      </c>
      <c r="AA31" s="164" t="s">
        <v>27</v>
      </c>
      <c r="AB31" s="164"/>
      <c r="AC31" s="163"/>
      <c r="AD31" s="163" t="s">
        <v>27</v>
      </c>
      <c r="AE31" s="163"/>
      <c r="AF31" s="163"/>
      <c r="AG31" s="163" t="s">
        <v>27</v>
      </c>
      <c r="AH31" s="166" t="s">
        <v>27</v>
      </c>
    </row>
    <row r="32" spans="1:34" ht="18">
      <c r="A32" s="161">
        <v>426954</v>
      </c>
      <c r="B32" s="161" t="s">
        <v>258</v>
      </c>
      <c r="C32" s="169">
        <v>859316</v>
      </c>
      <c r="D32" s="162" t="s">
        <v>203</v>
      </c>
      <c r="E32" s="163"/>
      <c r="F32" s="164"/>
      <c r="G32" s="164"/>
      <c r="H32" s="163"/>
      <c r="I32" s="163" t="s">
        <v>27</v>
      </c>
      <c r="J32" s="163"/>
      <c r="K32" s="164"/>
      <c r="L32" s="164"/>
      <c r="M32" s="164" t="s">
        <v>27</v>
      </c>
      <c r="N32" s="164"/>
      <c r="O32" s="163" t="s">
        <v>27</v>
      </c>
      <c r="P32" s="163"/>
      <c r="Q32" s="163" t="s">
        <v>27</v>
      </c>
      <c r="R32" s="163"/>
      <c r="S32" s="163"/>
      <c r="T32" s="164"/>
      <c r="U32" s="164" t="s">
        <v>27</v>
      </c>
      <c r="V32" s="163"/>
      <c r="W32" s="163" t="s">
        <v>27</v>
      </c>
      <c r="X32" s="163"/>
      <c r="Y32" s="163" t="s">
        <v>27</v>
      </c>
      <c r="Z32" s="163"/>
      <c r="AA32" s="165" t="s">
        <v>204</v>
      </c>
      <c r="AB32" s="164"/>
      <c r="AC32" s="163"/>
      <c r="AD32" s="163"/>
      <c r="AE32" s="163" t="s">
        <v>27</v>
      </c>
      <c r="AF32" s="163"/>
      <c r="AG32" s="163" t="s">
        <v>27</v>
      </c>
      <c r="AH32" s="164"/>
    </row>
    <row r="33" spans="1:34" ht="18">
      <c r="A33" s="161">
        <v>427519</v>
      </c>
      <c r="B33" s="161" t="s">
        <v>259</v>
      </c>
      <c r="C33" s="169">
        <v>891691</v>
      </c>
      <c r="D33" s="162" t="s">
        <v>203</v>
      </c>
      <c r="E33" s="163"/>
      <c r="F33" s="164" t="s">
        <v>27</v>
      </c>
      <c r="G33" s="164"/>
      <c r="H33" s="163"/>
      <c r="I33" s="163"/>
      <c r="J33" s="163" t="s">
        <v>27</v>
      </c>
      <c r="K33" s="164"/>
      <c r="L33" s="164" t="s">
        <v>27</v>
      </c>
      <c r="M33" s="164"/>
      <c r="N33" s="164"/>
      <c r="O33" s="163"/>
      <c r="P33" s="163" t="s">
        <v>27</v>
      </c>
      <c r="Q33" s="163"/>
      <c r="R33" s="163" t="s">
        <v>27</v>
      </c>
      <c r="S33" s="163"/>
      <c r="T33" s="165" t="s">
        <v>204</v>
      </c>
      <c r="U33" s="164"/>
      <c r="V33" s="163"/>
      <c r="W33" s="163"/>
      <c r="X33" s="163" t="s">
        <v>27</v>
      </c>
      <c r="Y33" s="163"/>
      <c r="Z33" s="163"/>
      <c r="AA33" s="164"/>
      <c r="AB33" s="164"/>
      <c r="AC33" s="163"/>
      <c r="AD33" s="163" t="s">
        <v>27</v>
      </c>
      <c r="AE33" s="163"/>
      <c r="AF33" s="163" t="s">
        <v>27</v>
      </c>
      <c r="AG33" s="163"/>
      <c r="AH33" s="164" t="s">
        <v>27</v>
      </c>
    </row>
    <row r="34" spans="1:34" ht="18">
      <c r="A34" s="161">
        <v>428825</v>
      </c>
      <c r="B34" s="161" t="s">
        <v>260</v>
      </c>
      <c r="C34" s="169">
        <v>212809</v>
      </c>
      <c r="D34" s="162" t="s">
        <v>203</v>
      </c>
      <c r="E34" s="163"/>
      <c r="F34" s="164" t="s">
        <v>27</v>
      </c>
      <c r="G34" s="164"/>
      <c r="H34" s="163"/>
      <c r="I34" s="163"/>
      <c r="J34" s="163" t="s">
        <v>27</v>
      </c>
      <c r="K34" s="164"/>
      <c r="L34" s="164" t="s">
        <v>27</v>
      </c>
      <c r="M34" s="164"/>
      <c r="N34" s="164" t="s">
        <v>27</v>
      </c>
      <c r="O34" s="163"/>
      <c r="P34" s="163"/>
      <c r="Q34" s="163"/>
      <c r="R34" s="163" t="s">
        <v>27</v>
      </c>
      <c r="S34" s="163"/>
      <c r="T34" s="165" t="s">
        <v>204</v>
      </c>
      <c r="U34" s="164"/>
      <c r="V34" s="163"/>
      <c r="W34" s="163"/>
      <c r="X34" s="163" t="s">
        <v>27</v>
      </c>
      <c r="Y34" s="163"/>
      <c r="Z34" s="163" t="s">
        <v>27</v>
      </c>
      <c r="AA34" s="164"/>
      <c r="AB34" s="164"/>
      <c r="AC34" s="163"/>
      <c r="AD34" s="163" t="s">
        <v>27</v>
      </c>
      <c r="AE34" s="163"/>
      <c r="AF34" s="163"/>
      <c r="AG34" s="163"/>
      <c r="AH34" s="164" t="s">
        <v>27</v>
      </c>
    </row>
    <row r="35" spans="1:34" ht="18">
      <c r="A35" s="161">
        <v>428396</v>
      </c>
      <c r="B35" s="161" t="s">
        <v>261</v>
      </c>
      <c r="C35" s="169">
        <v>650058</v>
      </c>
      <c r="D35" s="162" t="s">
        <v>203</v>
      </c>
      <c r="E35" s="166" t="s">
        <v>27</v>
      </c>
      <c r="F35" s="164"/>
      <c r="G35" s="164" t="s">
        <v>27</v>
      </c>
      <c r="H35" s="163"/>
      <c r="I35" s="163" t="s">
        <v>27</v>
      </c>
      <c r="J35" s="163"/>
      <c r="K35" s="165" t="s">
        <v>204</v>
      </c>
      <c r="L35" s="164"/>
      <c r="M35" s="164"/>
      <c r="N35" s="164"/>
      <c r="O35" s="163" t="s">
        <v>27</v>
      </c>
      <c r="P35" s="163"/>
      <c r="Q35" s="163" t="s">
        <v>27</v>
      </c>
      <c r="R35" s="163"/>
      <c r="S35" s="163"/>
      <c r="T35" s="164"/>
      <c r="U35" s="164"/>
      <c r="V35" s="166" t="s">
        <v>27</v>
      </c>
      <c r="W35" s="163" t="s">
        <v>27</v>
      </c>
      <c r="X35" s="163"/>
      <c r="Y35" s="163" t="s">
        <v>27</v>
      </c>
      <c r="Z35" s="163"/>
      <c r="AA35" s="164" t="s">
        <v>27</v>
      </c>
      <c r="AB35" s="164"/>
      <c r="AC35" s="163" t="s">
        <v>27</v>
      </c>
      <c r="AD35" s="163"/>
      <c r="AE35" s="163"/>
      <c r="AF35" s="163"/>
      <c r="AG35" s="163" t="s">
        <v>27</v>
      </c>
      <c r="AH35" s="164"/>
    </row>
    <row r="36" spans="1:34" ht="18">
      <c r="A36" s="161">
        <v>428663</v>
      </c>
      <c r="B36" s="161" t="s">
        <v>262</v>
      </c>
      <c r="C36" s="169">
        <v>703324</v>
      </c>
      <c r="D36" s="162" t="s">
        <v>203</v>
      </c>
      <c r="E36" s="163"/>
      <c r="F36" s="164" t="s">
        <v>27</v>
      </c>
      <c r="G36" s="164"/>
      <c r="H36" s="166" t="s">
        <v>27</v>
      </c>
      <c r="I36" s="163" t="s">
        <v>27</v>
      </c>
      <c r="J36" s="163"/>
      <c r="K36" s="165" t="s">
        <v>204</v>
      </c>
      <c r="L36" s="166" t="s">
        <v>21</v>
      </c>
      <c r="M36" s="164" t="s">
        <v>27</v>
      </c>
      <c r="N36" s="164"/>
      <c r="O36" s="163" t="s">
        <v>27</v>
      </c>
      <c r="P36" s="163"/>
      <c r="Q36" s="163" t="s">
        <v>27</v>
      </c>
      <c r="R36" s="163"/>
      <c r="S36" s="163" t="s">
        <v>27</v>
      </c>
      <c r="T36" s="164"/>
      <c r="U36" s="166" t="s">
        <v>27</v>
      </c>
      <c r="V36" s="163"/>
      <c r="W36" s="163"/>
      <c r="X36" s="163"/>
      <c r="Y36" s="163"/>
      <c r="Z36" s="163"/>
      <c r="AA36" s="164"/>
      <c r="AB36" s="164"/>
      <c r="AC36" s="163" t="s">
        <v>27</v>
      </c>
      <c r="AD36" s="166" t="s">
        <v>21</v>
      </c>
      <c r="AE36" s="163" t="s">
        <v>27</v>
      </c>
      <c r="AF36" s="166" t="s">
        <v>27</v>
      </c>
      <c r="AG36" s="163" t="s">
        <v>27</v>
      </c>
      <c r="AH36" s="164"/>
    </row>
    <row r="37" spans="1:34" ht="18">
      <c r="A37" s="161" t="s">
        <v>263</v>
      </c>
      <c r="B37" s="161" t="s">
        <v>264</v>
      </c>
      <c r="C37" s="160">
        <v>727359</v>
      </c>
      <c r="D37" s="162" t="s">
        <v>203</v>
      </c>
      <c r="E37" s="163"/>
      <c r="F37" s="164" t="s">
        <v>27</v>
      </c>
      <c r="G37" s="164"/>
      <c r="H37" s="166" t="s">
        <v>27</v>
      </c>
      <c r="I37" s="163" t="s">
        <v>27</v>
      </c>
      <c r="J37" s="163"/>
      <c r="K37" s="164"/>
      <c r="L37" s="164" t="s">
        <v>27</v>
      </c>
      <c r="M37" s="164"/>
      <c r="N37" s="164" t="s">
        <v>27</v>
      </c>
      <c r="O37" s="163" t="s">
        <v>27</v>
      </c>
      <c r="P37" s="163"/>
      <c r="Q37" s="163"/>
      <c r="R37" s="163" t="s">
        <v>27</v>
      </c>
      <c r="S37" s="163"/>
      <c r="T37" s="164"/>
      <c r="U37" s="164" t="s">
        <v>27</v>
      </c>
      <c r="V37" s="163"/>
      <c r="W37" s="163"/>
      <c r="X37" s="163"/>
      <c r="Y37" s="163"/>
      <c r="Z37" s="163"/>
      <c r="AA37" s="165" t="s">
        <v>204</v>
      </c>
      <c r="AB37" s="164"/>
      <c r="AC37" s="166" t="s">
        <v>27</v>
      </c>
      <c r="AD37" s="163" t="s">
        <v>27</v>
      </c>
      <c r="AE37" s="163"/>
      <c r="AF37" s="163"/>
      <c r="AG37" s="163" t="s">
        <v>27</v>
      </c>
      <c r="AH37" s="164"/>
    </row>
    <row r="38" spans="1:34" ht="18.75">
      <c r="A38" s="158" t="s">
        <v>1</v>
      </c>
      <c r="B38" s="159" t="s">
        <v>2</v>
      </c>
      <c r="C38" s="159" t="s">
        <v>3</v>
      </c>
      <c r="D38" s="173" t="s">
        <v>4</v>
      </c>
      <c r="E38" s="96">
        <v>1</v>
      </c>
      <c r="F38" s="96">
        <v>2</v>
      </c>
      <c r="G38" s="96">
        <v>3</v>
      </c>
      <c r="H38" s="96">
        <v>4</v>
      </c>
      <c r="I38" s="96">
        <v>5</v>
      </c>
      <c r="J38" s="96">
        <v>6</v>
      </c>
      <c r="K38" s="96">
        <v>7</v>
      </c>
      <c r="L38" s="96">
        <v>8</v>
      </c>
      <c r="M38" s="96">
        <v>9</v>
      </c>
      <c r="N38" s="96">
        <v>10</v>
      </c>
      <c r="O38" s="96">
        <v>11</v>
      </c>
      <c r="P38" s="96">
        <v>12</v>
      </c>
      <c r="Q38" s="96">
        <v>13</v>
      </c>
      <c r="R38" s="96">
        <v>14</v>
      </c>
      <c r="S38" s="96">
        <v>15</v>
      </c>
      <c r="T38" s="96">
        <v>16</v>
      </c>
      <c r="U38" s="96">
        <v>17</v>
      </c>
      <c r="V38" s="96">
        <v>18</v>
      </c>
      <c r="W38" s="96">
        <v>19</v>
      </c>
      <c r="X38" s="96">
        <v>20</v>
      </c>
      <c r="Y38" s="96">
        <v>21</v>
      </c>
      <c r="Z38" s="96">
        <v>22</v>
      </c>
      <c r="AA38" s="96">
        <v>23</v>
      </c>
      <c r="AB38" s="96">
        <v>24</v>
      </c>
      <c r="AC38" s="96">
        <v>25</v>
      </c>
      <c r="AD38" s="96">
        <v>26</v>
      </c>
      <c r="AE38" s="96">
        <v>27</v>
      </c>
      <c r="AF38" s="96">
        <v>28</v>
      </c>
      <c r="AG38" s="96">
        <v>29</v>
      </c>
      <c r="AH38" s="96">
        <v>30</v>
      </c>
    </row>
    <row r="39" spans="1:34" ht="18.75">
      <c r="A39" s="158"/>
      <c r="B39" s="159" t="s">
        <v>200</v>
      </c>
      <c r="C39" s="159" t="s">
        <v>99</v>
      </c>
      <c r="D39" s="174"/>
      <c r="E39" s="96" t="s">
        <v>13</v>
      </c>
      <c r="F39" s="96" t="s">
        <v>100</v>
      </c>
      <c r="G39" s="96" t="s">
        <v>8</v>
      </c>
      <c r="H39" s="96" t="s">
        <v>9</v>
      </c>
      <c r="I39" s="96" t="s">
        <v>10</v>
      </c>
      <c r="J39" s="96" t="s">
        <v>11</v>
      </c>
      <c r="K39" s="96" t="s">
        <v>12</v>
      </c>
      <c r="L39" s="96" t="s">
        <v>13</v>
      </c>
      <c r="M39" s="96" t="s">
        <v>100</v>
      </c>
      <c r="N39" s="96" t="s">
        <v>8</v>
      </c>
      <c r="O39" s="96" t="s">
        <v>9</v>
      </c>
      <c r="P39" s="96" t="s">
        <v>10</v>
      </c>
      <c r="Q39" s="96" t="s">
        <v>11</v>
      </c>
      <c r="R39" s="96" t="s">
        <v>12</v>
      </c>
      <c r="S39" s="96" t="s">
        <v>13</v>
      </c>
      <c r="T39" s="96" t="s">
        <v>100</v>
      </c>
      <c r="U39" s="96" t="s">
        <v>8</v>
      </c>
      <c r="V39" s="96" t="s">
        <v>9</v>
      </c>
      <c r="W39" s="96" t="s">
        <v>10</v>
      </c>
      <c r="X39" s="96" t="s">
        <v>11</v>
      </c>
      <c r="Y39" s="96" t="s">
        <v>12</v>
      </c>
      <c r="Z39" s="96" t="s">
        <v>13</v>
      </c>
      <c r="AA39" s="96" t="s">
        <v>100</v>
      </c>
      <c r="AB39" s="96" t="s">
        <v>8</v>
      </c>
      <c r="AC39" s="96" t="s">
        <v>9</v>
      </c>
      <c r="AD39" s="96" t="s">
        <v>10</v>
      </c>
      <c r="AE39" s="96" t="s">
        <v>11</v>
      </c>
      <c r="AF39" s="96" t="s">
        <v>12</v>
      </c>
      <c r="AG39" s="96" t="s">
        <v>13</v>
      </c>
      <c r="AH39" s="96" t="s">
        <v>100</v>
      </c>
    </row>
    <row r="40" spans="1:34" ht="18">
      <c r="A40" s="160">
        <v>431940</v>
      </c>
      <c r="B40" s="161" t="s">
        <v>265</v>
      </c>
      <c r="C40" s="160">
        <v>302532</v>
      </c>
      <c r="D40" s="162" t="s">
        <v>203</v>
      </c>
      <c r="E40" s="163"/>
      <c r="F40" s="164"/>
      <c r="G40" s="164" t="s">
        <v>27</v>
      </c>
      <c r="H40" s="163"/>
      <c r="I40" s="163"/>
      <c r="J40" s="163" t="s">
        <v>27</v>
      </c>
      <c r="K40" s="164"/>
      <c r="L40" s="168"/>
      <c r="M40" s="164" t="s">
        <v>27</v>
      </c>
      <c r="N40" s="164"/>
      <c r="O40" s="163"/>
      <c r="P40" s="163" t="s">
        <v>27</v>
      </c>
      <c r="Q40" s="163"/>
      <c r="R40" s="163"/>
      <c r="S40" s="163" t="s">
        <v>27</v>
      </c>
      <c r="T40" s="164"/>
      <c r="U40" s="166" t="s">
        <v>27</v>
      </c>
      <c r="V40" s="163" t="s">
        <v>27</v>
      </c>
      <c r="W40" s="163"/>
      <c r="X40" s="166" t="s">
        <v>27</v>
      </c>
      <c r="Y40" s="163" t="s">
        <v>27</v>
      </c>
      <c r="Z40" s="163"/>
      <c r="AA40" s="164"/>
      <c r="AB40" s="164" t="s">
        <v>27</v>
      </c>
      <c r="AC40" s="163"/>
      <c r="AD40" s="163"/>
      <c r="AE40" s="163" t="s">
        <v>27</v>
      </c>
      <c r="AF40" s="166" t="s">
        <v>21</v>
      </c>
      <c r="AG40" s="166" t="s">
        <v>27</v>
      </c>
      <c r="AH40" s="165" t="s">
        <v>204</v>
      </c>
    </row>
    <row r="41" spans="1:34" ht="18">
      <c r="A41" s="161" t="s">
        <v>266</v>
      </c>
      <c r="B41" s="161" t="s">
        <v>267</v>
      </c>
      <c r="C41" s="160">
        <v>645360</v>
      </c>
      <c r="D41" s="162" t="s">
        <v>203</v>
      </c>
      <c r="E41" s="296" t="s">
        <v>268</v>
      </c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8"/>
      <c r="Y41" s="165" t="s">
        <v>204</v>
      </c>
      <c r="Z41" s="163"/>
      <c r="AA41" s="166" t="s">
        <v>27</v>
      </c>
      <c r="AB41" s="164" t="s">
        <v>27</v>
      </c>
      <c r="AC41" s="166" t="s">
        <v>27</v>
      </c>
      <c r="AD41" s="163"/>
      <c r="AE41" s="163" t="s">
        <v>27</v>
      </c>
      <c r="AF41" s="166" t="s">
        <v>27</v>
      </c>
      <c r="AG41" s="166" t="s">
        <v>27</v>
      </c>
      <c r="AH41" s="164" t="s">
        <v>27</v>
      </c>
    </row>
    <row r="42" spans="1:34" ht="18">
      <c r="A42" s="161" t="s">
        <v>269</v>
      </c>
      <c r="B42" s="161" t="s">
        <v>270</v>
      </c>
      <c r="C42" s="160" t="s">
        <v>271</v>
      </c>
      <c r="D42" s="162" t="s">
        <v>203</v>
      </c>
      <c r="E42" s="163"/>
      <c r="F42" s="164"/>
      <c r="G42" s="164" t="s">
        <v>27</v>
      </c>
      <c r="H42" s="163"/>
      <c r="I42" s="163"/>
      <c r="J42" s="163" t="s">
        <v>27</v>
      </c>
      <c r="K42" s="164"/>
      <c r="L42" s="164"/>
      <c r="M42" s="164" t="s">
        <v>27</v>
      </c>
      <c r="N42" s="164"/>
      <c r="O42" s="163"/>
      <c r="P42" s="163" t="s">
        <v>27</v>
      </c>
      <c r="Q42" s="163"/>
      <c r="R42" s="163"/>
      <c r="S42" s="163" t="s">
        <v>27</v>
      </c>
      <c r="T42" s="164"/>
      <c r="U42" s="164"/>
      <c r="V42" s="163" t="s">
        <v>27</v>
      </c>
      <c r="W42" s="163"/>
      <c r="X42" s="163"/>
      <c r="Y42" s="163" t="s">
        <v>27</v>
      </c>
      <c r="Z42" s="163"/>
      <c r="AA42" s="164"/>
      <c r="AB42" s="164" t="s">
        <v>27</v>
      </c>
      <c r="AC42" s="163"/>
      <c r="AD42" s="163"/>
      <c r="AE42" s="163" t="s">
        <v>27</v>
      </c>
      <c r="AF42" s="163"/>
      <c r="AG42" s="163"/>
      <c r="AH42" s="165" t="s">
        <v>204</v>
      </c>
    </row>
    <row r="43" spans="1:34" ht="18">
      <c r="A43" s="161" t="s">
        <v>272</v>
      </c>
      <c r="B43" s="161" t="s">
        <v>273</v>
      </c>
      <c r="C43" s="160">
        <v>84566</v>
      </c>
      <c r="D43" s="162" t="s">
        <v>203</v>
      </c>
      <c r="E43" s="163"/>
      <c r="F43" s="164"/>
      <c r="G43" s="164" t="s">
        <v>27</v>
      </c>
      <c r="H43" s="163"/>
      <c r="I43" s="163"/>
      <c r="J43" s="163" t="s">
        <v>27</v>
      </c>
      <c r="K43" s="164"/>
      <c r="L43" s="164"/>
      <c r="M43" s="164" t="s">
        <v>27</v>
      </c>
      <c r="N43" s="164"/>
      <c r="O43" s="163"/>
      <c r="P43" s="163" t="s">
        <v>27</v>
      </c>
      <c r="Q43" s="163"/>
      <c r="R43" s="163"/>
      <c r="S43" s="163" t="s">
        <v>22</v>
      </c>
      <c r="T43" s="164"/>
      <c r="U43" s="164"/>
      <c r="V43" s="163" t="s">
        <v>27</v>
      </c>
      <c r="W43" s="163"/>
      <c r="X43" s="163"/>
      <c r="Y43" s="163" t="s">
        <v>27</v>
      </c>
      <c r="Z43" s="163"/>
      <c r="AA43" s="164"/>
      <c r="AB43" s="164" t="s">
        <v>27</v>
      </c>
      <c r="AC43" s="163"/>
      <c r="AD43" s="163"/>
      <c r="AE43" s="163" t="s">
        <v>27</v>
      </c>
      <c r="AF43" s="163"/>
      <c r="AG43" s="163"/>
      <c r="AH43" s="164" t="s">
        <v>27</v>
      </c>
    </row>
    <row r="44" spans="1:34" ht="18">
      <c r="A44" s="161" t="s">
        <v>274</v>
      </c>
      <c r="B44" s="161" t="s">
        <v>275</v>
      </c>
      <c r="C44" s="160">
        <v>492425</v>
      </c>
      <c r="D44" s="162" t="s">
        <v>219</v>
      </c>
      <c r="E44" s="163" t="s">
        <v>22</v>
      </c>
      <c r="F44" s="164"/>
      <c r="G44" s="164" t="s">
        <v>27</v>
      </c>
      <c r="H44" s="163"/>
      <c r="I44" s="163"/>
      <c r="J44" s="163" t="s">
        <v>22</v>
      </c>
      <c r="K44" s="166" t="s">
        <v>22</v>
      </c>
      <c r="L44" s="166" t="s">
        <v>22</v>
      </c>
      <c r="M44" s="164" t="s">
        <v>27</v>
      </c>
      <c r="N44" s="166" t="s">
        <v>27</v>
      </c>
      <c r="O44" s="163"/>
      <c r="P44" s="163" t="s">
        <v>276</v>
      </c>
      <c r="Q44" s="163" t="s">
        <v>22</v>
      </c>
      <c r="R44" s="163" t="s">
        <v>22</v>
      </c>
      <c r="S44" s="163"/>
      <c r="T44" s="164"/>
      <c r="U44" s="166" t="s">
        <v>27</v>
      </c>
      <c r="V44" s="163" t="s">
        <v>22</v>
      </c>
      <c r="W44" s="163" t="s">
        <v>276</v>
      </c>
      <c r="X44" s="163"/>
      <c r="Y44" s="163"/>
      <c r="Z44" s="163" t="s">
        <v>22</v>
      </c>
      <c r="AA44" s="166" t="s">
        <v>27</v>
      </c>
      <c r="AB44" s="164" t="s">
        <v>27</v>
      </c>
      <c r="AC44" s="163"/>
      <c r="AD44" s="163" t="s">
        <v>276</v>
      </c>
      <c r="AE44" s="163" t="s">
        <v>22</v>
      </c>
      <c r="AF44" s="163" t="s">
        <v>22</v>
      </c>
      <c r="AG44" s="163"/>
      <c r="AH44" s="164" t="s">
        <v>27</v>
      </c>
    </row>
    <row r="45" spans="1:34" ht="18">
      <c r="A45" s="161" t="s">
        <v>277</v>
      </c>
      <c r="B45" s="161" t="s">
        <v>278</v>
      </c>
      <c r="C45" s="160">
        <v>937569</v>
      </c>
      <c r="D45" s="162" t="s">
        <v>279</v>
      </c>
      <c r="E45" s="163"/>
      <c r="F45" s="164"/>
      <c r="G45" s="164" t="s">
        <v>27</v>
      </c>
      <c r="H45" s="163"/>
      <c r="I45" s="163"/>
      <c r="J45" s="163" t="s">
        <v>27</v>
      </c>
      <c r="K45" s="164"/>
      <c r="L45" s="166" t="s">
        <v>27</v>
      </c>
      <c r="M45" s="164" t="s">
        <v>27</v>
      </c>
      <c r="N45" s="164"/>
      <c r="O45" s="163"/>
      <c r="P45" s="163" t="s">
        <v>27</v>
      </c>
      <c r="Q45" s="163"/>
      <c r="R45" s="163"/>
      <c r="S45" s="163" t="s">
        <v>27</v>
      </c>
      <c r="T45" s="166" t="s">
        <v>27</v>
      </c>
      <c r="U45" s="166" t="s">
        <v>27</v>
      </c>
      <c r="V45" s="163" t="s">
        <v>27</v>
      </c>
      <c r="W45" s="163"/>
      <c r="X45" s="163"/>
      <c r="Y45" s="163" t="s">
        <v>27</v>
      </c>
      <c r="Z45" s="163"/>
      <c r="AA45" s="164"/>
      <c r="AB45" s="165" t="s">
        <v>204</v>
      </c>
      <c r="AC45" s="163"/>
      <c r="AD45" s="163"/>
      <c r="AE45" s="163" t="s">
        <v>27</v>
      </c>
      <c r="AF45" s="166" t="s">
        <v>27</v>
      </c>
      <c r="AG45" s="163"/>
      <c r="AH45" s="164" t="s">
        <v>27</v>
      </c>
    </row>
    <row r="46" spans="1:34" ht="18">
      <c r="A46" s="161">
        <v>427144</v>
      </c>
      <c r="B46" s="161" t="s">
        <v>246</v>
      </c>
      <c r="C46" s="160">
        <v>479592</v>
      </c>
      <c r="D46" s="162" t="s">
        <v>203</v>
      </c>
      <c r="E46" s="163"/>
      <c r="F46" s="164"/>
      <c r="G46" s="164" t="s">
        <v>27</v>
      </c>
      <c r="H46" s="166" t="s">
        <v>27</v>
      </c>
      <c r="I46" s="163"/>
      <c r="J46" s="163" t="s">
        <v>27</v>
      </c>
      <c r="K46" s="164"/>
      <c r="L46" s="164"/>
      <c r="M46" s="164" t="s">
        <v>27</v>
      </c>
      <c r="N46" s="164"/>
      <c r="O46" s="163"/>
      <c r="P46" s="163" t="s">
        <v>27</v>
      </c>
      <c r="Q46" s="163"/>
      <c r="R46" s="163"/>
      <c r="S46" s="163" t="s">
        <v>27</v>
      </c>
      <c r="T46" s="164"/>
      <c r="U46" s="164"/>
      <c r="V46" s="163" t="s">
        <v>27</v>
      </c>
      <c r="W46" s="163"/>
      <c r="X46" s="163"/>
      <c r="Y46" s="163" t="s">
        <v>27</v>
      </c>
      <c r="Z46" s="166" t="s">
        <v>27</v>
      </c>
      <c r="AA46" s="164"/>
      <c r="AB46" s="165" t="s">
        <v>204</v>
      </c>
      <c r="AC46" s="166" t="s">
        <v>27</v>
      </c>
      <c r="AD46" s="163"/>
      <c r="AE46" s="163" t="s">
        <v>27</v>
      </c>
      <c r="AF46" s="163"/>
      <c r="AG46" s="163"/>
      <c r="AH46" s="164" t="s">
        <v>27</v>
      </c>
    </row>
    <row r="47" spans="1:34" ht="18">
      <c r="A47" s="161" t="s">
        <v>280</v>
      </c>
      <c r="B47" s="161" t="s">
        <v>281</v>
      </c>
      <c r="C47" s="160">
        <v>531827</v>
      </c>
      <c r="D47" s="162" t="s">
        <v>219</v>
      </c>
      <c r="E47" s="163"/>
      <c r="F47" s="164"/>
      <c r="G47" s="164"/>
      <c r="H47" s="175" t="s">
        <v>110</v>
      </c>
      <c r="I47" s="175" t="s">
        <v>110</v>
      </c>
      <c r="J47" s="175" t="s">
        <v>110</v>
      </c>
      <c r="K47" s="164"/>
      <c r="L47" s="164"/>
      <c r="M47" s="164" t="s">
        <v>27</v>
      </c>
      <c r="N47" s="164"/>
      <c r="O47" s="166" t="s">
        <v>22</v>
      </c>
      <c r="P47" s="163" t="s">
        <v>22</v>
      </c>
      <c r="Q47" s="163"/>
      <c r="R47" s="163" t="s">
        <v>22</v>
      </c>
      <c r="S47" s="163" t="s">
        <v>22</v>
      </c>
      <c r="T47" s="164"/>
      <c r="U47" s="166" t="s">
        <v>27</v>
      </c>
      <c r="V47" s="166" t="s">
        <v>22</v>
      </c>
      <c r="W47" s="163" t="s">
        <v>22</v>
      </c>
      <c r="X47" s="163" t="s">
        <v>22</v>
      </c>
      <c r="Y47" s="166" t="s">
        <v>22</v>
      </c>
      <c r="Z47" s="163" t="s">
        <v>22</v>
      </c>
      <c r="AA47" s="164"/>
      <c r="AB47" s="164" t="s">
        <v>27</v>
      </c>
      <c r="AC47" s="163" t="s">
        <v>22</v>
      </c>
      <c r="AD47" s="163" t="s">
        <v>22</v>
      </c>
      <c r="AE47" s="166" t="s">
        <v>22</v>
      </c>
      <c r="AF47" s="163" t="s">
        <v>22</v>
      </c>
      <c r="AG47" s="163" t="s">
        <v>22</v>
      </c>
      <c r="AH47" s="164" t="s">
        <v>27</v>
      </c>
    </row>
    <row r="48" spans="1:34" ht="18">
      <c r="A48" s="161" t="s">
        <v>282</v>
      </c>
      <c r="B48" s="161" t="s">
        <v>283</v>
      </c>
      <c r="C48" s="160">
        <v>407835</v>
      </c>
      <c r="D48" s="162" t="s">
        <v>203</v>
      </c>
      <c r="E48" s="163" t="s">
        <v>27</v>
      </c>
      <c r="F48" s="164" t="s">
        <v>27</v>
      </c>
      <c r="G48" s="165" t="s">
        <v>204</v>
      </c>
      <c r="H48" s="163" t="s">
        <v>27</v>
      </c>
      <c r="I48" s="163"/>
      <c r="J48" s="166" t="s">
        <v>21</v>
      </c>
      <c r="K48" s="164"/>
      <c r="L48" s="164"/>
      <c r="M48" s="164"/>
      <c r="N48" s="164"/>
      <c r="O48" s="163"/>
      <c r="P48" s="163"/>
      <c r="Q48" s="163"/>
      <c r="R48" s="166" t="s">
        <v>21</v>
      </c>
      <c r="S48" s="163" t="s">
        <v>27</v>
      </c>
      <c r="T48" s="166" t="s">
        <v>27</v>
      </c>
      <c r="U48" s="166" t="s">
        <v>27</v>
      </c>
      <c r="V48" s="163" t="s">
        <v>27</v>
      </c>
      <c r="W48" s="163"/>
      <c r="X48" s="296" t="s">
        <v>126</v>
      </c>
      <c r="Y48" s="297"/>
      <c r="Z48" s="297"/>
      <c r="AA48" s="297"/>
      <c r="AB48" s="297"/>
      <c r="AC48" s="297"/>
      <c r="AD48" s="297"/>
      <c r="AE48" s="297"/>
      <c r="AF48" s="297"/>
      <c r="AG48" s="297"/>
      <c r="AH48" s="298"/>
    </row>
    <row r="49" spans="1:34" ht="18">
      <c r="A49" s="161" t="s">
        <v>284</v>
      </c>
      <c r="B49" s="161" t="s">
        <v>285</v>
      </c>
      <c r="C49" s="160">
        <v>534682</v>
      </c>
      <c r="D49" s="162" t="s">
        <v>203</v>
      </c>
      <c r="E49" s="163"/>
      <c r="F49" s="164"/>
      <c r="G49" s="164" t="s">
        <v>27</v>
      </c>
      <c r="H49" s="163"/>
      <c r="I49" s="163" t="s">
        <v>27</v>
      </c>
      <c r="J49" s="163"/>
      <c r="K49" s="164"/>
      <c r="L49" s="164"/>
      <c r="M49" s="164" t="s">
        <v>27</v>
      </c>
      <c r="N49" s="164"/>
      <c r="O49" s="163" t="s">
        <v>27</v>
      </c>
      <c r="P49" s="163"/>
      <c r="Q49" s="163" t="s">
        <v>27</v>
      </c>
      <c r="R49" s="163"/>
      <c r="S49" s="163" t="s">
        <v>21</v>
      </c>
      <c r="T49" s="164"/>
      <c r="U49" s="164"/>
      <c r="V49" s="163"/>
      <c r="W49" s="163" t="s">
        <v>27</v>
      </c>
      <c r="X49" s="163"/>
      <c r="Y49" s="163" t="s">
        <v>27</v>
      </c>
      <c r="Z49" s="163"/>
      <c r="AA49" s="164"/>
      <c r="AB49" s="164"/>
      <c r="AC49" s="163"/>
      <c r="AD49" s="163"/>
      <c r="AE49" s="163" t="s">
        <v>27</v>
      </c>
      <c r="AF49" s="163"/>
      <c r="AG49" s="163" t="s">
        <v>27</v>
      </c>
      <c r="AH49" s="164"/>
    </row>
    <row r="50" spans="1:34" ht="18">
      <c r="A50" s="161" t="s">
        <v>286</v>
      </c>
      <c r="B50" s="176" t="s">
        <v>287</v>
      </c>
      <c r="C50" s="169">
        <v>756453</v>
      </c>
      <c r="D50" s="162" t="s">
        <v>203</v>
      </c>
      <c r="E50" s="299" t="s">
        <v>288</v>
      </c>
      <c r="F50" s="300"/>
      <c r="G50" s="300"/>
      <c r="H50" s="300"/>
      <c r="I50" s="300"/>
      <c r="J50" s="300"/>
      <c r="K50" s="300"/>
      <c r="L50" s="300"/>
      <c r="M50" s="300"/>
      <c r="N50" s="300"/>
      <c r="O50" s="300"/>
      <c r="P50" s="300"/>
      <c r="Q50" s="300"/>
      <c r="R50" s="300"/>
      <c r="S50" s="300"/>
      <c r="T50" s="300"/>
      <c r="U50" s="300"/>
      <c r="V50" s="300"/>
      <c r="W50" s="300"/>
      <c r="X50" s="300"/>
      <c r="Y50" s="300"/>
      <c r="Z50" s="300"/>
      <c r="AA50" s="300"/>
      <c r="AB50" s="300"/>
      <c r="AC50" s="300"/>
      <c r="AD50" s="300"/>
      <c r="AE50" s="300"/>
      <c r="AF50" s="300"/>
      <c r="AG50" s="300"/>
      <c r="AH50" s="301"/>
    </row>
    <row r="51" spans="1:34" ht="18">
      <c r="A51" s="161" t="s">
        <v>289</v>
      </c>
      <c r="B51" s="161" t="s">
        <v>290</v>
      </c>
      <c r="C51" s="160" t="s">
        <v>291</v>
      </c>
      <c r="D51" s="162" t="s">
        <v>203</v>
      </c>
      <c r="E51" s="163"/>
      <c r="F51" s="164"/>
      <c r="G51" s="164" t="s">
        <v>27</v>
      </c>
      <c r="H51" s="163"/>
      <c r="I51" s="163"/>
      <c r="J51" s="163" t="s">
        <v>27</v>
      </c>
      <c r="K51" s="164"/>
      <c r="L51" s="166" t="s">
        <v>27</v>
      </c>
      <c r="M51" s="165" t="s">
        <v>204</v>
      </c>
      <c r="N51" s="164"/>
      <c r="O51" s="163"/>
      <c r="P51" s="163" t="s">
        <v>27</v>
      </c>
      <c r="Q51" s="163"/>
      <c r="R51" s="163"/>
      <c r="S51" s="163" t="s">
        <v>27</v>
      </c>
      <c r="T51" s="164"/>
      <c r="U51" s="164"/>
      <c r="V51" s="163" t="s">
        <v>27</v>
      </c>
      <c r="W51" s="163"/>
      <c r="X51" s="163"/>
      <c r="Y51" s="163" t="s">
        <v>27</v>
      </c>
      <c r="Z51" s="163"/>
      <c r="AA51" s="166" t="s">
        <v>27</v>
      </c>
      <c r="AB51" s="164" t="s">
        <v>27</v>
      </c>
      <c r="AC51" s="166" t="s">
        <v>27</v>
      </c>
      <c r="AD51" s="166" t="s">
        <v>27</v>
      </c>
      <c r="AE51" s="163" t="s">
        <v>27</v>
      </c>
      <c r="AF51" s="163"/>
      <c r="AG51" s="163"/>
      <c r="AH51" s="164" t="s">
        <v>27</v>
      </c>
    </row>
    <row r="52" spans="1:34" ht="18">
      <c r="A52" s="161">
        <v>429716</v>
      </c>
      <c r="B52" s="161" t="s">
        <v>292</v>
      </c>
      <c r="C52" s="169">
        <v>502421</v>
      </c>
      <c r="D52" s="162" t="s">
        <v>203</v>
      </c>
      <c r="E52" s="163" t="s">
        <v>27</v>
      </c>
      <c r="F52" s="164"/>
      <c r="G52" s="164"/>
      <c r="H52" s="163"/>
      <c r="I52" s="163" t="s">
        <v>27</v>
      </c>
      <c r="J52" s="163"/>
      <c r="K52" s="164"/>
      <c r="L52" s="164"/>
      <c r="M52" s="165" t="s">
        <v>204</v>
      </c>
      <c r="N52" s="164"/>
      <c r="O52" s="163" t="s">
        <v>27</v>
      </c>
      <c r="P52" s="163"/>
      <c r="Q52" s="163" t="s">
        <v>27</v>
      </c>
      <c r="R52" s="163"/>
      <c r="S52" s="163" t="s">
        <v>27</v>
      </c>
      <c r="T52" s="164"/>
      <c r="U52" s="164" t="s">
        <v>27</v>
      </c>
      <c r="V52" s="163"/>
      <c r="W52" s="163"/>
      <c r="X52" s="163"/>
      <c r="Y52" s="163" t="s">
        <v>27</v>
      </c>
      <c r="Z52" s="163"/>
      <c r="AA52" s="166" t="s">
        <v>27</v>
      </c>
      <c r="AB52" s="164"/>
      <c r="AC52" s="166" t="s">
        <v>27</v>
      </c>
      <c r="AD52" s="163"/>
      <c r="AE52" s="163" t="s">
        <v>27</v>
      </c>
      <c r="AF52" s="163"/>
      <c r="AG52" s="163" t="s">
        <v>27</v>
      </c>
      <c r="AH52" s="164"/>
    </row>
    <row r="53" spans="1:34" ht="18">
      <c r="A53" s="161">
        <v>429619</v>
      </c>
      <c r="B53" s="161" t="s">
        <v>293</v>
      </c>
      <c r="C53" s="169">
        <v>294673</v>
      </c>
      <c r="D53" s="162" t="s">
        <v>203</v>
      </c>
      <c r="E53" s="163"/>
      <c r="F53" s="164"/>
      <c r="G53" s="164" t="s">
        <v>27</v>
      </c>
      <c r="H53" s="163"/>
      <c r="I53" s="163" t="s">
        <v>27</v>
      </c>
      <c r="J53" s="163"/>
      <c r="K53" s="164"/>
      <c r="L53" s="164"/>
      <c r="M53" s="165" t="s">
        <v>204</v>
      </c>
      <c r="N53" s="164"/>
      <c r="O53" s="163" t="s">
        <v>27</v>
      </c>
      <c r="P53" s="163"/>
      <c r="Q53" s="163" t="s">
        <v>27</v>
      </c>
      <c r="R53" s="163"/>
      <c r="S53" s="163" t="s">
        <v>27</v>
      </c>
      <c r="T53" s="164"/>
      <c r="U53" s="164"/>
      <c r="V53" s="163"/>
      <c r="W53" s="163"/>
      <c r="X53" s="163"/>
      <c r="Y53" s="163" t="s">
        <v>27</v>
      </c>
      <c r="Z53" s="163"/>
      <c r="AA53" s="164"/>
      <c r="AB53" s="164"/>
      <c r="AC53" s="163" t="s">
        <v>27</v>
      </c>
      <c r="AD53" s="163"/>
      <c r="AE53" s="163" t="s">
        <v>27</v>
      </c>
      <c r="AF53" s="163"/>
      <c r="AG53" s="163" t="s">
        <v>27</v>
      </c>
      <c r="AH53" s="164"/>
    </row>
    <row r="54" spans="1:34" ht="18">
      <c r="A54" s="161">
        <v>431311</v>
      </c>
      <c r="B54" s="161" t="s">
        <v>294</v>
      </c>
      <c r="C54" s="169">
        <v>1028321</v>
      </c>
      <c r="D54" s="162" t="s">
        <v>203</v>
      </c>
      <c r="E54" s="299" t="s">
        <v>295</v>
      </c>
      <c r="F54" s="300"/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300"/>
      <c r="R54" s="300"/>
      <c r="S54" s="300"/>
      <c r="T54" s="300"/>
      <c r="U54" s="300"/>
      <c r="V54" s="300"/>
      <c r="W54" s="301"/>
      <c r="X54" s="163" t="s">
        <v>27</v>
      </c>
      <c r="Y54" s="163" t="s">
        <v>27</v>
      </c>
      <c r="Z54" s="163"/>
      <c r="AA54" s="166" t="s">
        <v>27</v>
      </c>
      <c r="AB54" s="164" t="s">
        <v>27</v>
      </c>
      <c r="AC54" s="163"/>
      <c r="AD54" s="166" t="s">
        <v>27</v>
      </c>
      <c r="AE54" s="163" t="s">
        <v>27</v>
      </c>
      <c r="AF54" s="163"/>
      <c r="AG54" s="163"/>
      <c r="AH54" s="164" t="s">
        <v>27</v>
      </c>
    </row>
    <row r="55" spans="1:34" ht="18">
      <c r="A55" s="161">
        <v>431249</v>
      </c>
      <c r="B55" s="161" t="s">
        <v>296</v>
      </c>
      <c r="C55" s="169">
        <v>897100</v>
      </c>
      <c r="D55" s="162" t="s">
        <v>203</v>
      </c>
      <c r="E55" s="163"/>
      <c r="F55" s="164"/>
      <c r="G55" s="165" t="s">
        <v>204</v>
      </c>
      <c r="H55" s="163"/>
      <c r="I55" s="163"/>
      <c r="J55" s="163" t="s">
        <v>27</v>
      </c>
      <c r="K55" s="164"/>
      <c r="L55" s="164"/>
      <c r="M55" s="164" t="s">
        <v>27</v>
      </c>
      <c r="N55" s="164"/>
      <c r="O55" s="163"/>
      <c r="P55" s="163" t="s">
        <v>27</v>
      </c>
      <c r="Q55" s="163"/>
      <c r="R55" s="163"/>
      <c r="S55" s="163" t="s">
        <v>27</v>
      </c>
      <c r="T55" s="164"/>
      <c r="U55" s="166" t="s">
        <v>27</v>
      </c>
      <c r="V55" s="163" t="s">
        <v>27</v>
      </c>
      <c r="W55" s="163"/>
      <c r="X55" s="163"/>
      <c r="Y55" s="163" t="s">
        <v>27</v>
      </c>
      <c r="Z55" s="166" t="s">
        <v>27</v>
      </c>
      <c r="AA55" s="166" t="s">
        <v>21</v>
      </c>
      <c r="AB55" s="164" t="s">
        <v>27</v>
      </c>
      <c r="AC55" s="163"/>
      <c r="AD55" s="166" t="s">
        <v>27</v>
      </c>
      <c r="AE55" s="163" t="s">
        <v>27</v>
      </c>
      <c r="AF55" s="163"/>
      <c r="AG55" s="163"/>
      <c r="AH55" s="164" t="s">
        <v>27</v>
      </c>
    </row>
    <row r="56" spans="1:34" ht="18">
      <c r="A56" s="161">
        <v>427306</v>
      </c>
      <c r="B56" s="161" t="s">
        <v>297</v>
      </c>
      <c r="C56" s="169">
        <v>1202569</v>
      </c>
      <c r="D56" s="162" t="s">
        <v>203</v>
      </c>
      <c r="E56" s="163"/>
      <c r="F56" s="164"/>
      <c r="G56" s="165" t="s">
        <v>204</v>
      </c>
      <c r="H56" s="163"/>
      <c r="I56" s="163" t="s">
        <v>27</v>
      </c>
      <c r="J56" s="163"/>
      <c r="K56" s="166" t="s">
        <v>21</v>
      </c>
      <c r="L56" s="164"/>
      <c r="M56" s="164" t="s">
        <v>27</v>
      </c>
      <c r="N56" s="164"/>
      <c r="O56" s="163" t="s">
        <v>27</v>
      </c>
      <c r="P56" s="163"/>
      <c r="Q56" s="163" t="s">
        <v>27</v>
      </c>
      <c r="R56" s="163"/>
      <c r="S56" s="163" t="s">
        <v>27</v>
      </c>
      <c r="T56" s="164"/>
      <c r="U56" s="164"/>
      <c r="V56" s="163"/>
      <c r="W56" s="163" t="s">
        <v>27</v>
      </c>
      <c r="X56" s="163"/>
      <c r="Y56" s="163" t="s">
        <v>27</v>
      </c>
      <c r="Z56" s="163"/>
      <c r="AA56" s="164" t="s">
        <v>27</v>
      </c>
      <c r="AB56" s="164"/>
      <c r="AC56" s="163"/>
      <c r="AD56" s="163"/>
      <c r="AE56" s="163" t="s">
        <v>27</v>
      </c>
      <c r="AF56" s="163"/>
      <c r="AG56" s="166" t="s">
        <v>27</v>
      </c>
      <c r="AH56" s="164"/>
    </row>
    <row r="57" spans="1:34" ht="18">
      <c r="A57" s="161" t="s">
        <v>298</v>
      </c>
      <c r="B57" s="161" t="s">
        <v>264</v>
      </c>
      <c r="C57" s="160">
        <v>422294</v>
      </c>
      <c r="D57" s="162" t="s">
        <v>203</v>
      </c>
      <c r="E57" s="163"/>
      <c r="F57" s="164"/>
      <c r="G57" s="164" t="s">
        <v>27</v>
      </c>
      <c r="H57" s="163"/>
      <c r="I57" s="163"/>
      <c r="J57" s="163"/>
      <c r="K57" s="165" t="s">
        <v>204</v>
      </c>
      <c r="L57" s="164"/>
      <c r="M57" s="164" t="s">
        <v>27</v>
      </c>
      <c r="N57" s="164"/>
      <c r="O57" s="163"/>
      <c r="P57" s="163" t="s">
        <v>27</v>
      </c>
      <c r="Q57" s="163"/>
      <c r="R57" s="163"/>
      <c r="S57" s="163" t="s">
        <v>27</v>
      </c>
      <c r="T57" s="164" t="s">
        <v>27</v>
      </c>
      <c r="U57" s="164"/>
      <c r="V57" s="163" t="s">
        <v>27</v>
      </c>
      <c r="W57" s="163"/>
      <c r="X57" s="163"/>
      <c r="Y57" s="163" t="s">
        <v>27</v>
      </c>
      <c r="Z57" s="163"/>
      <c r="AA57" s="164"/>
      <c r="AB57" s="164" t="s">
        <v>27</v>
      </c>
      <c r="AC57" s="163"/>
      <c r="AD57" s="163"/>
      <c r="AE57" s="163"/>
      <c r="AF57" s="163"/>
      <c r="AG57" s="163"/>
      <c r="AH57" s="164" t="s">
        <v>27</v>
      </c>
    </row>
    <row r="58" spans="1:34">
      <c r="A58" s="177"/>
      <c r="B58" s="177"/>
      <c r="C58" s="178"/>
      <c r="D58" s="179"/>
      <c r="E58" s="177"/>
      <c r="F58" s="177"/>
      <c r="G58" s="177"/>
      <c r="H58" s="180"/>
      <c r="I58" s="180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</row>
    <row r="59" spans="1:34" ht="23.25">
      <c r="A59" s="306" t="s">
        <v>197</v>
      </c>
      <c r="B59" s="307"/>
      <c r="C59" s="307"/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7"/>
      <c r="Z59" s="307"/>
      <c r="AA59" s="307"/>
      <c r="AB59" s="307"/>
      <c r="AC59" s="307"/>
      <c r="AD59" s="307"/>
      <c r="AE59" s="307"/>
      <c r="AF59" s="307"/>
      <c r="AG59" s="307"/>
      <c r="AH59" s="307"/>
    </row>
    <row r="60" spans="1:34" ht="23.25">
      <c r="A60" s="302" t="s">
        <v>299</v>
      </c>
      <c r="B60" s="303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3"/>
      <c r="U60" s="303"/>
      <c r="V60" s="303"/>
      <c r="W60" s="303"/>
      <c r="X60" s="303"/>
      <c r="Y60" s="303"/>
      <c r="Z60" s="303"/>
      <c r="AA60" s="303"/>
      <c r="AB60" s="303"/>
      <c r="AC60" s="303"/>
      <c r="AD60" s="303"/>
      <c r="AE60" s="303"/>
      <c r="AF60" s="303"/>
      <c r="AG60" s="303"/>
      <c r="AH60" s="303"/>
    </row>
    <row r="61" spans="1:34" ht="23.25">
      <c r="A61" s="304" t="s">
        <v>300</v>
      </c>
      <c r="B61" s="305"/>
      <c r="C61" s="305"/>
      <c r="D61" s="305"/>
      <c r="E61" s="305"/>
      <c r="F61" s="305"/>
      <c r="G61" s="305"/>
      <c r="H61" s="305"/>
      <c r="I61" s="305"/>
      <c r="J61" s="305"/>
      <c r="K61" s="305"/>
      <c r="L61" s="305"/>
      <c r="M61" s="305"/>
      <c r="N61" s="305"/>
      <c r="O61" s="305"/>
      <c r="P61" s="305"/>
      <c r="Q61" s="305"/>
      <c r="R61" s="305"/>
      <c r="S61" s="305"/>
      <c r="T61" s="305"/>
      <c r="U61" s="305"/>
      <c r="V61" s="305"/>
      <c r="W61" s="305"/>
      <c r="X61" s="305"/>
      <c r="Y61" s="305"/>
      <c r="Z61" s="305"/>
      <c r="AA61" s="305"/>
      <c r="AB61" s="305"/>
      <c r="AC61" s="305"/>
      <c r="AD61" s="305"/>
      <c r="AE61" s="305"/>
      <c r="AF61" s="305"/>
      <c r="AG61" s="305"/>
      <c r="AH61" s="305"/>
    </row>
    <row r="62" spans="1:34" ht="18.75">
      <c r="A62" s="182"/>
      <c r="B62" s="183" t="s">
        <v>301</v>
      </c>
      <c r="C62" s="183" t="s">
        <v>3</v>
      </c>
      <c r="D62" s="184" t="s">
        <v>4</v>
      </c>
      <c r="E62" s="96">
        <v>1</v>
      </c>
      <c r="F62" s="96">
        <v>2</v>
      </c>
      <c r="G62" s="96">
        <v>3</v>
      </c>
      <c r="H62" s="96">
        <v>4</v>
      </c>
      <c r="I62" s="96">
        <v>5</v>
      </c>
      <c r="J62" s="96">
        <v>6</v>
      </c>
      <c r="K62" s="96">
        <v>7</v>
      </c>
      <c r="L62" s="96">
        <v>8</v>
      </c>
      <c r="M62" s="96">
        <v>9</v>
      </c>
      <c r="N62" s="96">
        <v>10</v>
      </c>
      <c r="O62" s="96">
        <v>11</v>
      </c>
      <c r="P62" s="96">
        <v>12</v>
      </c>
      <c r="Q62" s="96">
        <v>13</v>
      </c>
      <c r="R62" s="96">
        <v>14</v>
      </c>
      <c r="S62" s="96">
        <v>15</v>
      </c>
      <c r="T62" s="96">
        <v>16</v>
      </c>
      <c r="U62" s="96">
        <v>17</v>
      </c>
      <c r="V62" s="96">
        <v>18</v>
      </c>
      <c r="W62" s="96">
        <v>19</v>
      </c>
      <c r="X62" s="96">
        <v>20</v>
      </c>
      <c r="Y62" s="96">
        <v>21</v>
      </c>
      <c r="Z62" s="96">
        <v>22</v>
      </c>
      <c r="AA62" s="96">
        <v>23</v>
      </c>
      <c r="AB62" s="96">
        <v>24</v>
      </c>
      <c r="AC62" s="96">
        <v>25</v>
      </c>
      <c r="AD62" s="96">
        <v>26</v>
      </c>
      <c r="AE62" s="96">
        <v>27</v>
      </c>
      <c r="AF62" s="96">
        <v>28</v>
      </c>
      <c r="AG62" s="96">
        <v>29</v>
      </c>
      <c r="AH62" s="96">
        <v>30</v>
      </c>
    </row>
    <row r="63" spans="1:34" ht="18.75">
      <c r="A63" s="185"/>
      <c r="B63" s="183" t="s">
        <v>200</v>
      </c>
      <c r="C63" s="183" t="s">
        <v>99</v>
      </c>
      <c r="D63" s="186"/>
      <c r="E63" s="96" t="s">
        <v>13</v>
      </c>
      <c r="F63" s="96" t="s">
        <v>100</v>
      </c>
      <c r="G63" s="96" t="s">
        <v>8</v>
      </c>
      <c r="H63" s="96" t="s">
        <v>9</v>
      </c>
      <c r="I63" s="96" t="s">
        <v>10</v>
      </c>
      <c r="J63" s="96" t="s">
        <v>11</v>
      </c>
      <c r="K63" s="96" t="s">
        <v>12</v>
      </c>
      <c r="L63" s="96" t="s">
        <v>13</v>
      </c>
      <c r="M63" s="96" t="s">
        <v>100</v>
      </c>
      <c r="N63" s="96" t="s">
        <v>8</v>
      </c>
      <c r="O63" s="96" t="s">
        <v>9</v>
      </c>
      <c r="P63" s="96" t="s">
        <v>10</v>
      </c>
      <c r="Q63" s="96" t="s">
        <v>11</v>
      </c>
      <c r="R63" s="96" t="s">
        <v>12</v>
      </c>
      <c r="S63" s="96" t="s">
        <v>13</v>
      </c>
      <c r="T63" s="96" t="s">
        <v>100</v>
      </c>
      <c r="U63" s="96" t="s">
        <v>8</v>
      </c>
      <c r="V63" s="96" t="s">
        <v>9</v>
      </c>
      <c r="W63" s="96" t="s">
        <v>10</v>
      </c>
      <c r="X63" s="96" t="s">
        <v>11</v>
      </c>
      <c r="Y63" s="96" t="s">
        <v>12</v>
      </c>
      <c r="Z63" s="96" t="s">
        <v>13</v>
      </c>
      <c r="AA63" s="96" t="s">
        <v>100</v>
      </c>
      <c r="AB63" s="96" t="s">
        <v>8</v>
      </c>
      <c r="AC63" s="96" t="s">
        <v>9</v>
      </c>
      <c r="AD63" s="96" t="s">
        <v>10</v>
      </c>
      <c r="AE63" s="96" t="s">
        <v>11</v>
      </c>
      <c r="AF63" s="96" t="s">
        <v>12</v>
      </c>
      <c r="AG63" s="96" t="s">
        <v>13</v>
      </c>
      <c r="AH63" s="96" t="s">
        <v>100</v>
      </c>
    </row>
    <row r="64" spans="1:34" ht="18">
      <c r="A64" s="187" t="s">
        <v>302</v>
      </c>
      <c r="B64" s="188" t="s">
        <v>303</v>
      </c>
      <c r="C64" s="189">
        <v>602458</v>
      </c>
      <c r="D64" s="190" t="s">
        <v>74</v>
      </c>
      <c r="E64" s="163" t="s">
        <v>49</v>
      </c>
      <c r="F64" s="164"/>
      <c r="G64" s="164"/>
      <c r="H64" s="163" t="s">
        <v>49</v>
      </c>
      <c r="I64" s="163"/>
      <c r="J64" s="163"/>
      <c r="K64" s="165" t="s">
        <v>304</v>
      </c>
      <c r="L64" s="166" t="s">
        <v>49</v>
      </c>
      <c r="M64" s="164"/>
      <c r="N64" s="164" t="s">
        <v>49</v>
      </c>
      <c r="O64" s="163"/>
      <c r="P64" s="163"/>
      <c r="Q64" s="163" t="s">
        <v>49</v>
      </c>
      <c r="R64" s="163"/>
      <c r="S64" s="166" t="s">
        <v>49</v>
      </c>
      <c r="T64" s="164" t="s">
        <v>49</v>
      </c>
      <c r="U64" s="164"/>
      <c r="V64" s="163"/>
      <c r="W64" s="163" t="s">
        <v>49</v>
      </c>
      <c r="X64" s="163"/>
      <c r="Y64" s="163"/>
      <c r="Z64" s="163" t="s">
        <v>49</v>
      </c>
      <c r="AA64" s="166" t="s">
        <v>49</v>
      </c>
      <c r="AB64" s="164"/>
      <c r="AC64" s="163" t="s">
        <v>49</v>
      </c>
      <c r="AD64" s="163"/>
      <c r="AE64" s="163"/>
      <c r="AF64" s="163" t="s">
        <v>49</v>
      </c>
      <c r="AG64" s="163"/>
      <c r="AH64" s="164"/>
    </row>
    <row r="65" spans="1:34" ht="18">
      <c r="A65" s="187">
        <v>142611</v>
      </c>
      <c r="B65" s="188" t="s">
        <v>305</v>
      </c>
      <c r="C65" s="189">
        <v>889182</v>
      </c>
      <c r="D65" s="190" t="s">
        <v>74</v>
      </c>
      <c r="E65" s="163" t="s">
        <v>49</v>
      </c>
      <c r="F65" s="166" t="s">
        <v>49</v>
      </c>
      <c r="G65" s="164"/>
      <c r="H65" s="163" t="s">
        <v>49</v>
      </c>
      <c r="I65" s="163"/>
      <c r="J65" s="163"/>
      <c r="K65" s="165" t="s">
        <v>304</v>
      </c>
      <c r="L65" s="164"/>
      <c r="M65" s="166" t="s">
        <v>32</v>
      </c>
      <c r="N65" s="164" t="s">
        <v>49</v>
      </c>
      <c r="O65" s="163"/>
      <c r="P65" s="163"/>
      <c r="Q65" s="163" t="s">
        <v>49</v>
      </c>
      <c r="R65" s="166" t="s">
        <v>49</v>
      </c>
      <c r="S65" s="163"/>
      <c r="T65" s="164" t="s">
        <v>49</v>
      </c>
      <c r="U65" s="166" t="s">
        <v>32</v>
      </c>
      <c r="V65" s="163"/>
      <c r="W65" s="163" t="s">
        <v>49</v>
      </c>
      <c r="X65" s="163"/>
      <c r="Y65" s="163"/>
      <c r="Z65" s="163" t="s">
        <v>49</v>
      </c>
      <c r="AA65" s="164"/>
      <c r="AB65" s="166" t="s">
        <v>32</v>
      </c>
      <c r="AC65" s="163" t="s">
        <v>49</v>
      </c>
      <c r="AD65" s="163"/>
      <c r="AE65" s="163"/>
      <c r="AF65" s="163" t="s">
        <v>49</v>
      </c>
      <c r="AG65" s="163"/>
      <c r="AH65" s="166" t="s">
        <v>32</v>
      </c>
    </row>
    <row r="66" spans="1:34" ht="18">
      <c r="A66" s="187" t="s">
        <v>306</v>
      </c>
      <c r="B66" s="188" t="s">
        <v>307</v>
      </c>
      <c r="C66" s="189">
        <v>567433</v>
      </c>
      <c r="D66" s="190" t="s">
        <v>74</v>
      </c>
      <c r="E66" s="163" t="s">
        <v>49</v>
      </c>
      <c r="F66" s="164"/>
      <c r="G66" s="164"/>
      <c r="H66" s="163" t="s">
        <v>49</v>
      </c>
      <c r="I66" s="163"/>
      <c r="J66" s="163"/>
      <c r="K66" s="165" t="s">
        <v>304</v>
      </c>
      <c r="L66" s="164"/>
      <c r="M66" s="164"/>
      <c r="N66" s="164" t="s">
        <v>49</v>
      </c>
      <c r="O66" s="163"/>
      <c r="P66" s="163"/>
      <c r="Q66" s="163" t="s">
        <v>49</v>
      </c>
      <c r="R66" s="163"/>
      <c r="S66" s="163"/>
      <c r="T66" s="164" t="s">
        <v>49</v>
      </c>
      <c r="U66" s="164"/>
      <c r="V66" s="163"/>
      <c r="W66" s="163" t="s">
        <v>49</v>
      </c>
      <c r="X66" s="163"/>
      <c r="Y66" s="163"/>
      <c r="Z66" s="163"/>
      <c r="AA66" s="164"/>
      <c r="AB66" s="164"/>
      <c r="AC66" s="163" t="s">
        <v>49</v>
      </c>
      <c r="AD66" s="163"/>
      <c r="AE66" s="163"/>
      <c r="AF66" s="163" t="s">
        <v>49</v>
      </c>
      <c r="AG66" s="163" t="s">
        <v>49</v>
      </c>
      <c r="AH66" s="164"/>
    </row>
    <row r="67" spans="1:34" ht="18">
      <c r="A67" s="187" t="s">
        <v>308</v>
      </c>
      <c r="B67" s="188" t="s">
        <v>309</v>
      </c>
      <c r="C67" s="189">
        <v>727347</v>
      </c>
      <c r="D67" s="190" t="s">
        <v>74</v>
      </c>
      <c r="E67" s="163" t="s">
        <v>49</v>
      </c>
      <c r="F67" s="164"/>
      <c r="G67" s="168"/>
      <c r="H67" s="163" t="s">
        <v>49</v>
      </c>
      <c r="I67" s="163"/>
      <c r="J67" s="163"/>
      <c r="K67" s="165" t="s">
        <v>304</v>
      </c>
      <c r="L67" s="164"/>
      <c r="M67" s="164"/>
      <c r="N67" s="164" t="s">
        <v>49</v>
      </c>
      <c r="O67" s="163"/>
      <c r="P67" s="166" t="s">
        <v>49</v>
      </c>
      <c r="Q67" s="163" t="s">
        <v>49</v>
      </c>
      <c r="R67" s="163"/>
      <c r="S67" s="163"/>
      <c r="T67" s="164" t="s">
        <v>49</v>
      </c>
      <c r="U67" s="164"/>
      <c r="V67" s="163"/>
      <c r="W67" s="163" t="s">
        <v>49</v>
      </c>
      <c r="X67" s="163"/>
      <c r="Y67" s="163"/>
      <c r="Z67" s="163" t="s">
        <v>49</v>
      </c>
      <c r="AA67" s="166" t="s">
        <v>49</v>
      </c>
      <c r="AB67" s="164"/>
      <c r="AC67" s="163" t="s">
        <v>49</v>
      </c>
      <c r="AD67" s="166" t="s">
        <v>49</v>
      </c>
      <c r="AE67" s="163"/>
      <c r="AF67" s="163" t="s">
        <v>49</v>
      </c>
      <c r="AG67" s="163"/>
      <c r="AH67" s="164"/>
    </row>
    <row r="68" spans="1:34" ht="18">
      <c r="A68" s="187" t="s">
        <v>310</v>
      </c>
      <c r="B68" s="188" t="s">
        <v>311</v>
      </c>
      <c r="C68" s="189">
        <v>193516</v>
      </c>
      <c r="D68" s="190" t="s">
        <v>74</v>
      </c>
      <c r="E68" s="163" t="s">
        <v>49</v>
      </c>
      <c r="F68" s="164"/>
      <c r="G68" s="166" t="s">
        <v>32</v>
      </c>
      <c r="H68" s="163" t="s">
        <v>49</v>
      </c>
      <c r="I68" s="163"/>
      <c r="J68" s="166" t="s">
        <v>49</v>
      </c>
      <c r="K68" s="164" t="s">
        <v>49</v>
      </c>
      <c r="L68" s="164"/>
      <c r="M68" s="164"/>
      <c r="N68" s="164" t="s">
        <v>49</v>
      </c>
      <c r="O68" s="163"/>
      <c r="P68" s="163"/>
      <c r="Q68" s="163" t="s">
        <v>49</v>
      </c>
      <c r="R68" s="166" t="s">
        <v>49</v>
      </c>
      <c r="S68" s="163"/>
      <c r="T68" s="166" t="s">
        <v>49</v>
      </c>
      <c r="U68" s="166" t="s">
        <v>49</v>
      </c>
      <c r="V68" s="163"/>
      <c r="W68" s="296" t="s">
        <v>312</v>
      </c>
      <c r="X68" s="297"/>
      <c r="Y68" s="297"/>
      <c r="Z68" s="297"/>
      <c r="AA68" s="297"/>
      <c r="AB68" s="297"/>
      <c r="AC68" s="297"/>
      <c r="AD68" s="297"/>
      <c r="AE68" s="297"/>
      <c r="AF68" s="297"/>
      <c r="AG68" s="297"/>
      <c r="AH68" s="298"/>
    </row>
    <row r="69" spans="1:34" ht="18">
      <c r="A69" s="187">
        <v>154920</v>
      </c>
      <c r="B69" s="188" t="s">
        <v>313</v>
      </c>
      <c r="C69" s="189">
        <v>999756</v>
      </c>
      <c r="D69" s="190" t="s">
        <v>74</v>
      </c>
      <c r="E69" s="299" t="s">
        <v>87</v>
      </c>
      <c r="F69" s="300"/>
      <c r="G69" s="301"/>
      <c r="H69" s="163" t="s">
        <v>49</v>
      </c>
      <c r="I69" s="163"/>
      <c r="J69" s="163"/>
      <c r="K69" s="164" t="s">
        <v>49</v>
      </c>
      <c r="L69" s="164"/>
      <c r="M69" s="166" t="s">
        <v>49</v>
      </c>
      <c r="N69" s="164" t="s">
        <v>49</v>
      </c>
      <c r="O69" s="163"/>
      <c r="P69" s="163"/>
      <c r="Q69" s="163" t="s">
        <v>49</v>
      </c>
      <c r="R69" s="163"/>
      <c r="S69" s="163"/>
      <c r="T69" s="164" t="s">
        <v>49</v>
      </c>
      <c r="U69" s="164"/>
      <c r="V69" s="163" t="s">
        <v>49</v>
      </c>
      <c r="W69" s="163"/>
      <c r="X69" s="163"/>
      <c r="Y69" s="163"/>
      <c r="Z69" s="163" t="s">
        <v>49</v>
      </c>
      <c r="AA69" s="164"/>
      <c r="AB69" s="164"/>
      <c r="AC69" s="163" t="s">
        <v>49</v>
      </c>
      <c r="AD69" s="163"/>
      <c r="AE69" s="163" t="s">
        <v>49</v>
      </c>
      <c r="AF69" s="166" t="s">
        <v>49</v>
      </c>
      <c r="AG69" s="163"/>
      <c r="AH69" s="164"/>
    </row>
    <row r="70" spans="1:34" ht="18">
      <c r="A70" s="187" t="s">
        <v>314</v>
      </c>
      <c r="B70" s="188" t="s">
        <v>315</v>
      </c>
      <c r="C70" s="189">
        <v>388106</v>
      </c>
      <c r="D70" s="190" t="s">
        <v>74</v>
      </c>
      <c r="E70" s="163" t="s">
        <v>49</v>
      </c>
      <c r="F70" s="164"/>
      <c r="G70" s="164"/>
      <c r="H70" s="163" t="s">
        <v>49</v>
      </c>
      <c r="I70" s="163"/>
      <c r="J70" s="163"/>
      <c r="K70" s="165" t="s">
        <v>304</v>
      </c>
      <c r="L70" s="164"/>
      <c r="M70" s="168"/>
      <c r="N70" s="164" t="s">
        <v>49</v>
      </c>
      <c r="O70" s="163"/>
      <c r="P70" s="163"/>
      <c r="Q70" s="163" t="s">
        <v>49</v>
      </c>
      <c r="R70" s="163"/>
      <c r="S70" s="163"/>
      <c r="T70" s="164" t="s">
        <v>49</v>
      </c>
      <c r="U70" s="164"/>
      <c r="V70" s="163"/>
      <c r="W70" s="163" t="s">
        <v>49</v>
      </c>
      <c r="X70" s="163"/>
      <c r="Y70" s="163"/>
      <c r="Z70" s="163" t="s">
        <v>49</v>
      </c>
      <c r="AA70" s="164"/>
      <c r="AB70" s="164"/>
      <c r="AC70" s="163" t="s">
        <v>49</v>
      </c>
      <c r="AD70" s="163"/>
      <c r="AE70" s="163"/>
      <c r="AF70" s="163" t="s">
        <v>49</v>
      </c>
      <c r="AG70" s="166" t="s">
        <v>32</v>
      </c>
      <c r="AH70" s="164"/>
    </row>
    <row r="71" spans="1:34" ht="18">
      <c r="A71" s="187" t="s">
        <v>316</v>
      </c>
      <c r="B71" s="188" t="s">
        <v>317</v>
      </c>
      <c r="C71" s="189" t="s">
        <v>318</v>
      </c>
      <c r="D71" s="190" t="s">
        <v>74</v>
      </c>
      <c r="E71" s="299" t="s">
        <v>319</v>
      </c>
      <c r="F71" s="300"/>
      <c r="G71" s="300"/>
      <c r="H71" s="300"/>
      <c r="I71" s="300"/>
      <c r="J71" s="300"/>
      <c r="K71" s="300"/>
      <c r="L71" s="300"/>
      <c r="M71" s="300"/>
      <c r="N71" s="300"/>
      <c r="O71" s="300"/>
      <c r="P71" s="300"/>
      <c r="Q71" s="300"/>
      <c r="R71" s="300"/>
      <c r="S71" s="300"/>
      <c r="T71" s="300"/>
      <c r="U71" s="300"/>
      <c r="V71" s="300"/>
      <c r="W71" s="300"/>
      <c r="X71" s="300"/>
      <c r="Y71" s="300"/>
      <c r="Z71" s="300"/>
      <c r="AA71" s="300"/>
      <c r="AB71" s="300"/>
      <c r="AC71" s="300"/>
      <c r="AD71" s="300"/>
      <c r="AE71" s="300"/>
      <c r="AF71" s="300"/>
      <c r="AG71" s="300"/>
      <c r="AH71" s="301"/>
    </row>
    <row r="72" spans="1:34" ht="18">
      <c r="A72" s="187" t="s">
        <v>320</v>
      </c>
      <c r="B72" s="188" t="s">
        <v>321</v>
      </c>
      <c r="C72" s="189">
        <v>650059</v>
      </c>
      <c r="D72" s="190" t="s">
        <v>74</v>
      </c>
      <c r="E72" s="299" t="s">
        <v>295</v>
      </c>
      <c r="F72" s="300"/>
      <c r="G72" s="300"/>
      <c r="H72" s="300"/>
      <c r="I72" s="300"/>
      <c r="J72" s="300"/>
      <c r="K72" s="300"/>
      <c r="L72" s="300"/>
      <c r="M72" s="300"/>
      <c r="N72" s="300"/>
      <c r="O72" s="300"/>
      <c r="P72" s="300"/>
      <c r="Q72" s="300"/>
      <c r="R72" s="300"/>
      <c r="S72" s="300"/>
      <c r="T72" s="300"/>
      <c r="U72" s="300"/>
      <c r="V72" s="300"/>
      <c r="W72" s="301"/>
      <c r="X72" s="163"/>
      <c r="Y72" s="163"/>
      <c r="Z72" s="163" t="s">
        <v>49</v>
      </c>
      <c r="AA72" s="164"/>
      <c r="AB72" s="166" t="s">
        <v>49</v>
      </c>
      <c r="AC72" s="163" t="s">
        <v>49</v>
      </c>
      <c r="AD72" s="163"/>
      <c r="AE72" s="166" t="s">
        <v>49</v>
      </c>
      <c r="AF72" s="163" t="s">
        <v>49</v>
      </c>
      <c r="AG72" s="163"/>
      <c r="AH72" s="166" t="s">
        <v>49</v>
      </c>
    </row>
    <row r="73" spans="1:34" ht="18">
      <c r="A73" s="191">
        <v>430170</v>
      </c>
      <c r="B73" s="192" t="s">
        <v>322</v>
      </c>
      <c r="C73" s="193">
        <v>543639</v>
      </c>
      <c r="D73" s="190" t="s">
        <v>74</v>
      </c>
      <c r="E73" s="163" t="s">
        <v>49</v>
      </c>
      <c r="F73" s="164"/>
      <c r="G73" s="164"/>
      <c r="H73" s="163" t="s">
        <v>49</v>
      </c>
      <c r="I73" s="163"/>
      <c r="J73" s="163"/>
      <c r="K73" s="165" t="s">
        <v>304</v>
      </c>
      <c r="L73" s="166" t="s">
        <v>49</v>
      </c>
      <c r="M73" s="164"/>
      <c r="N73" s="164" t="s">
        <v>49</v>
      </c>
      <c r="O73" s="163"/>
      <c r="P73" s="163"/>
      <c r="Q73" s="163" t="s">
        <v>49</v>
      </c>
      <c r="R73" s="163"/>
      <c r="S73" s="163"/>
      <c r="T73" s="164" t="s">
        <v>49</v>
      </c>
      <c r="U73" s="166" t="s">
        <v>49</v>
      </c>
      <c r="V73" s="163"/>
      <c r="W73" s="163" t="s">
        <v>49</v>
      </c>
      <c r="X73" s="163"/>
      <c r="Y73" s="163"/>
      <c r="Z73" s="163" t="s">
        <v>49</v>
      </c>
      <c r="AA73" s="164"/>
      <c r="AB73" s="164"/>
      <c r="AC73" s="163" t="s">
        <v>49</v>
      </c>
      <c r="AD73" s="163"/>
      <c r="AE73" s="163"/>
      <c r="AF73" s="163" t="s">
        <v>49</v>
      </c>
      <c r="AG73" s="163"/>
      <c r="AH73" s="166" t="s">
        <v>49</v>
      </c>
    </row>
    <row r="74" spans="1:34" ht="18">
      <c r="A74" s="187">
        <v>428310</v>
      </c>
      <c r="B74" s="188" t="s">
        <v>323</v>
      </c>
      <c r="C74" s="193">
        <v>332412</v>
      </c>
      <c r="D74" s="190" t="s">
        <v>74</v>
      </c>
      <c r="E74" s="163" t="s">
        <v>49</v>
      </c>
      <c r="F74" s="164"/>
      <c r="G74" s="164"/>
      <c r="H74" s="163" t="s">
        <v>49</v>
      </c>
      <c r="I74" s="163"/>
      <c r="J74" s="163"/>
      <c r="K74" s="165" t="s">
        <v>304</v>
      </c>
      <c r="L74" s="164"/>
      <c r="M74" s="164"/>
      <c r="N74" s="164" t="s">
        <v>49</v>
      </c>
      <c r="O74" s="163"/>
      <c r="P74" s="163"/>
      <c r="Q74" s="163" t="s">
        <v>49</v>
      </c>
      <c r="R74" s="163"/>
      <c r="S74" s="163"/>
      <c r="T74" s="164" t="s">
        <v>49</v>
      </c>
      <c r="U74" s="164"/>
      <c r="V74" s="166" t="s">
        <v>49</v>
      </c>
      <c r="W74" s="163" t="s">
        <v>49</v>
      </c>
      <c r="X74" s="163"/>
      <c r="Y74" s="166" t="s">
        <v>32</v>
      </c>
      <c r="Z74" s="163" t="s">
        <v>49</v>
      </c>
      <c r="AA74" s="164"/>
      <c r="AB74" s="164"/>
      <c r="AC74" s="163" t="s">
        <v>49</v>
      </c>
      <c r="AD74" s="163"/>
      <c r="AE74" s="167"/>
      <c r="AF74" s="163" t="s">
        <v>49</v>
      </c>
      <c r="AG74" s="163"/>
      <c r="AH74" s="164"/>
    </row>
    <row r="75" spans="1:34" ht="18">
      <c r="A75" s="192">
        <v>431460</v>
      </c>
      <c r="B75" s="192" t="s">
        <v>324</v>
      </c>
      <c r="C75" s="193">
        <v>333501</v>
      </c>
      <c r="D75" s="190" t="s">
        <v>74</v>
      </c>
      <c r="E75" s="163" t="s">
        <v>49</v>
      </c>
      <c r="F75" s="164"/>
      <c r="G75" s="164"/>
      <c r="H75" s="163" t="s">
        <v>49</v>
      </c>
      <c r="I75" s="163"/>
      <c r="J75" s="163"/>
      <c r="K75" s="165" t="s">
        <v>304</v>
      </c>
      <c r="L75" s="164"/>
      <c r="M75" s="166" t="s">
        <v>49</v>
      </c>
      <c r="N75" s="164" t="s">
        <v>49</v>
      </c>
      <c r="O75" s="163"/>
      <c r="P75" s="163"/>
      <c r="Q75" s="163" t="s">
        <v>49</v>
      </c>
      <c r="R75" s="163"/>
      <c r="S75" s="163"/>
      <c r="T75" s="164" t="s">
        <v>49</v>
      </c>
      <c r="U75" s="166" t="s">
        <v>49</v>
      </c>
      <c r="V75" s="163"/>
      <c r="W75" s="163" t="s">
        <v>49</v>
      </c>
      <c r="X75" s="163"/>
      <c r="Y75" s="163"/>
      <c r="Z75" s="163" t="s">
        <v>49</v>
      </c>
      <c r="AA75" s="166" t="s">
        <v>49</v>
      </c>
      <c r="AB75" s="164"/>
      <c r="AC75" s="163" t="s">
        <v>49</v>
      </c>
      <c r="AD75" s="166" t="s">
        <v>49</v>
      </c>
      <c r="AE75" s="167"/>
      <c r="AF75" s="163" t="s">
        <v>49</v>
      </c>
      <c r="AG75" s="163"/>
      <c r="AH75" s="164"/>
    </row>
    <row r="76" spans="1:34" ht="18">
      <c r="A76" s="187">
        <v>428833</v>
      </c>
      <c r="B76" s="188" t="s">
        <v>301</v>
      </c>
      <c r="C76" s="193">
        <v>739160</v>
      </c>
      <c r="D76" s="190" t="s">
        <v>74</v>
      </c>
      <c r="E76" s="163" t="s">
        <v>49</v>
      </c>
      <c r="F76" s="164"/>
      <c r="G76" s="164"/>
      <c r="H76" s="163"/>
      <c r="I76" s="163" t="s">
        <v>49</v>
      </c>
      <c r="J76" s="163"/>
      <c r="K76" s="165" t="s">
        <v>304</v>
      </c>
      <c r="L76" s="164"/>
      <c r="M76" s="164"/>
      <c r="N76" s="164"/>
      <c r="O76" s="163" t="s">
        <v>49</v>
      </c>
      <c r="P76" s="163"/>
      <c r="Q76" s="163" t="s">
        <v>49</v>
      </c>
      <c r="R76" s="163"/>
      <c r="S76" s="163"/>
      <c r="T76" s="164"/>
      <c r="U76" s="164" t="s">
        <v>49</v>
      </c>
      <c r="V76" s="163"/>
      <c r="W76" s="163" t="s">
        <v>49</v>
      </c>
      <c r="X76" s="163"/>
      <c r="Y76" s="163" t="s">
        <v>49</v>
      </c>
      <c r="Z76" s="163"/>
      <c r="AA76" s="164"/>
      <c r="AB76" s="164"/>
      <c r="AC76" s="163" t="s">
        <v>49</v>
      </c>
      <c r="AD76" s="163"/>
      <c r="AE76" s="163"/>
      <c r="AF76" s="163"/>
      <c r="AG76" s="163" t="s">
        <v>49</v>
      </c>
      <c r="AH76" s="164"/>
    </row>
    <row r="77" spans="1:34" ht="18.75">
      <c r="A77" s="182" t="s">
        <v>325</v>
      </c>
      <c r="B77" s="183" t="s">
        <v>2</v>
      </c>
      <c r="C77" s="183" t="s">
        <v>3</v>
      </c>
      <c r="D77" s="184" t="s">
        <v>4</v>
      </c>
      <c r="E77" s="96">
        <v>1</v>
      </c>
      <c r="F77" s="96">
        <v>2</v>
      </c>
      <c r="G77" s="96">
        <v>3</v>
      </c>
      <c r="H77" s="96">
        <v>4</v>
      </c>
      <c r="I77" s="96">
        <v>5</v>
      </c>
      <c r="J77" s="96">
        <v>6</v>
      </c>
      <c r="K77" s="96">
        <v>7</v>
      </c>
      <c r="L77" s="96">
        <v>8</v>
      </c>
      <c r="M77" s="96">
        <v>9</v>
      </c>
      <c r="N77" s="96">
        <v>10</v>
      </c>
      <c r="O77" s="96">
        <v>11</v>
      </c>
      <c r="P77" s="96">
        <v>12</v>
      </c>
      <c r="Q77" s="96">
        <v>13</v>
      </c>
      <c r="R77" s="96">
        <v>14</v>
      </c>
      <c r="S77" s="96">
        <v>15</v>
      </c>
      <c r="T77" s="96">
        <v>16</v>
      </c>
      <c r="U77" s="96">
        <v>17</v>
      </c>
      <c r="V77" s="96">
        <v>18</v>
      </c>
      <c r="W77" s="96">
        <v>19</v>
      </c>
      <c r="X77" s="96">
        <v>20</v>
      </c>
      <c r="Y77" s="96">
        <v>21</v>
      </c>
      <c r="Z77" s="96">
        <v>22</v>
      </c>
      <c r="AA77" s="96">
        <v>23</v>
      </c>
      <c r="AB77" s="96">
        <v>24</v>
      </c>
      <c r="AC77" s="96">
        <v>25</v>
      </c>
      <c r="AD77" s="96">
        <v>26</v>
      </c>
      <c r="AE77" s="96">
        <v>27</v>
      </c>
      <c r="AF77" s="96">
        <v>28</v>
      </c>
      <c r="AG77" s="96">
        <v>29</v>
      </c>
      <c r="AH77" s="96">
        <v>30</v>
      </c>
    </row>
    <row r="78" spans="1:34" ht="18.75">
      <c r="A78" s="185"/>
      <c r="B78" s="183" t="s">
        <v>200</v>
      </c>
      <c r="C78" s="183" t="s">
        <v>99</v>
      </c>
      <c r="D78" s="186"/>
      <c r="E78" s="96" t="s">
        <v>13</v>
      </c>
      <c r="F78" s="96" t="s">
        <v>100</v>
      </c>
      <c r="G78" s="96" t="s">
        <v>8</v>
      </c>
      <c r="H78" s="96" t="s">
        <v>9</v>
      </c>
      <c r="I78" s="96" t="s">
        <v>10</v>
      </c>
      <c r="J78" s="96" t="s">
        <v>11</v>
      </c>
      <c r="K78" s="96" t="s">
        <v>12</v>
      </c>
      <c r="L78" s="96" t="s">
        <v>13</v>
      </c>
      <c r="M78" s="96" t="s">
        <v>100</v>
      </c>
      <c r="N78" s="96" t="s">
        <v>8</v>
      </c>
      <c r="O78" s="96" t="s">
        <v>9</v>
      </c>
      <c r="P78" s="96" t="s">
        <v>10</v>
      </c>
      <c r="Q78" s="96" t="s">
        <v>11</v>
      </c>
      <c r="R78" s="96" t="s">
        <v>12</v>
      </c>
      <c r="S78" s="96" t="s">
        <v>13</v>
      </c>
      <c r="T78" s="96" t="s">
        <v>100</v>
      </c>
      <c r="U78" s="96" t="s">
        <v>8</v>
      </c>
      <c r="V78" s="96" t="s">
        <v>9</v>
      </c>
      <c r="W78" s="96" t="s">
        <v>10</v>
      </c>
      <c r="X78" s="96" t="s">
        <v>11</v>
      </c>
      <c r="Y78" s="96" t="s">
        <v>12</v>
      </c>
      <c r="Z78" s="96" t="s">
        <v>13</v>
      </c>
      <c r="AA78" s="96" t="s">
        <v>100</v>
      </c>
      <c r="AB78" s="96" t="s">
        <v>8</v>
      </c>
      <c r="AC78" s="96" t="s">
        <v>9</v>
      </c>
      <c r="AD78" s="96" t="s">
        <v>10</v>
      </c>
      <c r="AE78" s="96" t="s">
        <v>11</v>
      </c>
      <c r="AF78" s="96" t="s">
        <v>12</v>
      </c>
      <c r="AG78" s="96" t="s">
        <v>13</v>
      </c>
      <c r="AH78" s="96" t="s">
        <v>100</v>
      </c>
    </row>
    <row r="79" spans="1:34" ht="18">
      <c r="A79" s="187" t="s">
        <v>326</v>
      </c>
      <c r="B79" s="187" t="s">
        <v>327</v>
      </c>
      <c r="C79" s="194">
        <v>612911</v>
      </c>
      <c r="D79" s="190" t="s">
        <v>74</v>
      </c>
      <c r="E79" s="163"/>
      <c r="F79" s="164" t="s">
        <v>49</v>
      </c>
      <c r="G79" s="164"/>
      <c r="H79" s="166" t="s">
        <v>49</v>
      </c>
      <c r="I79" s="163" t="s">
        <v>49</v>
      </c>
      <c r="J79" s="163"/>
      <c r="K79" s="164"/>
      <c r="L79" s="165" t="s">
        <v>304</v>
      </c>
      <c r="M79" s="164"/>
      <c r="N79" s="166" t="s">
        <v>49</v>
      </c>
      <c r="O79" s="163" t="s">
        <v>49</v>
      </c>
      <c r="P79" s="163"/>
      <c r="Q79" s="166" t="s">
        <v>49</v>
      </c>
      <c r="R79" s="163" t="s">
        <v>49</v>
      </c>
      <c r="S79" s="163"/>
      <c r="T79" s="164" t="s">
        <v>49</v>
      </c>
      <c r="U79" s="164"/>
      <c r="V79" s="163"/>
      <c r="W79" s="166" t="s">
        <v>49</v>
      </c>
      <c r="X79" s="163" t="s">
        <v>49</v>
      </c>
      <c r="Y79" s="163"/>
      <c r="Z79" s="163"/>
      <c r="AA79" s="164" t="s">
        <v>49</v>
      </c>
      <c r="AB79" s="164"/>
      <c r="AC79" s="163"/>
      <c r="AD79" s="296" t="s">
        <v>328</v>
      </c>
      <c r="AE79" s="297"/>
      <c r="AF79" s="297"/>
      <c r="AG79" s="297"/>
      <c r="AH79" s="298"/>
    </row>
    <row r="80" spans="1:34" ht="18">
      <c r="A80" s="187" t="s">
        <v>329</v>
      </c>
      <c r="B80" s="187" t="s">
        <v>330</v>
      </c>
      <c r="C80" s="194">
        <v>731473</v>
      </c>
      <c r="D80" s="190" t="s">
        <v>74</v>
      </c>
      <c r="E80" s="167"/>
      <c r="F80" s="164" t="s">
        <v>49</v>
      </c>
      <c r="G80" s="166" t="s">
        <v>49</v>
      </c>
      <c r="H80" s="163"/>
      <c r="I80" s="163" t="s">
        <v>49</v>
      </c>
      <c r="J80" s="163"/>
      <c r="K80" s="164"/>
      <c r="L80" s="165" t="s">
        <v>304</v>
      </c>
      <c r="M80" s="164"/>
      <c r="N80" s="164"/>
      <c r="O80" s="163" t="s">
        <v>49</v>
      </c>
      <c r="P80" s="163"/>
      <c r="Q80" s="163"/>
      <c r="R80" s="163" t="s">
        <v>49</v>
      </c>
      <c r="S80" s="163"/>
      <c r="T80" s="166" t="s">
        <v>32</v>
      </c>
      <c r="U80" s="164" t="s">
        <v>49</v>
      </c>
      <c r="V80" s="163"/>
      <c r="W80" s="166" t="s">
        <v>49</v>
      </c>
      <c r="X80" s="163" t="s">
        <v>49</v>
      </c>
      <c r="Y80" s="163"/>
      <c r="Z80" s="166" t="s">
        <v>49</v>
      </c>
      <c r="AA80" s="164" t="s">
        <v>49</v>
      </c>
      <c r="AB80" s="164"/>
      <c r="AC80" s="163"/>
      <c r="AD80" s="163" t="s">
        <v>49</v>
      </c>
      <c r="AE80" s="163"/>
      <c r="AF80" s="163"/>
      <c r="AG80" s="163" t="s">
        <v>49</v>
      </c>
      <c r="AH80" s="164"/>
    </row>
    <row r="81" spans="1:34" ht="18">
      <c r="A81" s="187" t="s">
        <v>331</v>
      </c>
      <c r="B81" s="187" t="s">
        <v>332</v>
      </c>
      <c r="C81" s="194">
        <v>731519</v>
      </c>
      <c r="D81" s="190" t="s">
        <v>74</v>
      </c>
      <c r="E81" s="163"/>
      <c r="F81" s="164" t="s">
        <v>49</v>
      </c>
      <c r="G81" s="164"/>
      <c r="H81" s="163"/>
      <c r="I81" s="163" t="s">
        <v>49</v>
      </c>
      <c r="J81" s="163"/>
      <c r="K81" s="164"/>
      <c r="L81" s="165" t="s">
        <v>304</v>
      </c>
      <c r="M81" s="164"/>
      <c r="N81" s="164"/>
      <c r="O81" s="163" t="s">
        <v>49</v>
      </c>
      <c r="P81" s="163"/>
      <c r="Q81" s="163"/>
      <c r="R81" s="163" t="s">
        <v>49</v>
      </c>
      <c r="S81" s="163"/>
      <c r="T81" s="164"/>
      <c r="U81" s="164" t="s">
        <v>49</v>
      </c>
      <c r="V81" s="163"/>
      <c r="W81" s="163"/>
      <c r="X81" s="163" t="s">
        <v>49</v>
      </c>
      <c r="Y81" s="163"/>
      <c r="Z81" s="163"/>
      <c r="AA81" s="164" t="s">
        <v>49</v>
      </c>
      <c r="AB81" s="164"/>
      <c r="AC81" s="163"/>
      <c r="AD81" s="163" t="s">
        <v>49</v>
      </c>
      <c r="AE81" s="163"/>
      <c r="AF81" s="163"/>
      <c r="AG81" s="163" t="s">
        <v>49</v>
      </c>
      <c r="AH81" s="164"/>
    </row>
    <row r="82" spans="1:34" ht="18">
      <c r="A82" s="187" t="s">
        <v>333</v>
      </c>
      <c r="B82" s="187" t="s">
        <v>334</v>
      </c>
      <c r="C82" s="194">
        <v>408802</v>
      </c>
      <c r="D82" s="190" t="s">
        <v>74</v>
      </c>
      <c r="E82" s="163"/>
      <c r="F82" s="164" t="s">
        <v>49</v>
      </c>
      <c r="G82" s="164"/>
      <c r="H82" s="163"/>
      <c r="I82" s="163" t="s">
        <v>49</v>
      </c>
      <c r="J82" s="163" t="s">
        <v>49</v>
      </c>
      <c r="K82" s="164"/>
      <c r="L82" s="164"/>
      <c r="M82" s="164"/>
      <c r="N82" s="164"/>
      <c r="O82" s="163" t="s">
        <v>49</v>
      </c>
      <c r="P82" s="163"/>
      <c r="Q82" s="163" t="s">
        <v>49</v>
      </c>
      <c r="R82" s="163"/>
      <c r="S82" s="163"/>
      <c r="T82" s="164"/>
      <c r="U82" s="164"/>
      <c r="V82" s="163"/>
      <c r="W82" s="166" t="s">
        <v>49</v>
      </c>
      <c r="X82" s="163" t="s">
        <v>49</v>
      </c>
      <c r="Y82" s="163"/>
      <c r="Z82" s="166" t="s">
        <v>49</v>
      </c>
      <c r="AA82" s="165" t="s">
        <v>304</v>
      </c>
      <c r="AB82" s="164"/>
      <c r="AC82" s="166" t="s">
        <v>49</v>
      </c>
      <c r="AD82" s="163" t="s">
        <v>49</v>
      </c>
      <c r="AE82" s="163"/>
      <c r="AF82" s="167"/>
      <c r="AG82" s="163" t="s">
        <v>49</v>
      </c>
      <c r="AH82" s="164" t="s">
        <v>49</v>
      </c>
    </row>
    <row r="83" spans="1:34" ht="18">
      <c r="A83" s="187" t="s">
        <v>335</v>
      </c>
      <c r="B83" s="187" t="s">
        <v>336</v>
      </c>
      <c r="C83" s="194">
        <v>530322</v>
      </c>
      <c r="D83" s="190" t="s">
        <v>74</v>
      </c>
      <c r="E83" s="163"/>
      <c r="F83" s="164" t="s">
        <v>49</v>
      </c>
      <c r="G83" s="166" t="s">
        <v>32</v>
      </c>
      <c r="H83" s="163"/>
      <c r="I83" s="163" t="s">
        <v>49</v>
      </c>
      <c r="J83" s="166" t="s">
        <v>49</v>
      </c>
      <c r="K83" s="164"/>
      <c r="L83" s="165" t="s">
        <v>304</v>
      </c>
      <c r="M83" s="166" t="s">
        <v>49</v>
      </c>
      <c r="N83" s="164"/>
      <c r="O83" s="163" t="s">
        <v>49</v>
      </c>
      <c r="P83" s="166" t="s">
        <v>49</v>
      </c>
      <c r="Q83" s="163"/>
      <c r="R83" s="163" t="s">
        <v>49</v>
      </c>
      <c r="S83" s="163"/>
      <c r="T83" s="164"/>
      <c r="U83" s="164" t="s">
        <v>49</v>
      </c>
      <c r="V83" s="163"/>
      <c r="W83" s="163"/>
      <c r="X83" s="163" t="s">
        <v>49</v>
      </c>
      <c r="Y83" s="163"/>
      <c r="Z83" s="163"/>
      <c r="AA83" s="164" t="s">
        <v>49</v>
      </c>
      <c r="AB83" s="166" t="s">
        <v>32</v>
      </c>
      <c r="AC83" s="163"/>
      <c r="AD83" s="163" t="s">
        <v>49</v>
      </c>
      <c r="AE83" s="163"/>
      <c r="AF83" s="163"/>
      <c r="AG83" s="163" t="s">
        <v>49</v>
      </c>
      <c r="AH83" s="168"/>
    </row>
    <row r="84" spans="1:34" ht="18">
      <c r="A84" s="187" t="s">
        <v>337</v>
      </c>
      <c r="B84" s="187" t="s">
        <v>338</v>
      </c>
      <c r="C84" s="194">
        <v>698638</v>
      </c>
      <c r="D84" s="190" t="s">
        <v>74</v>
      </c>
      <c r="E84" s="163"/>
      <c r="F84" s="164" t="s">
        <v>49</v>
      </c>
      <c r="G84" s="164"/>
      <c r="H84" s="166" t="s">
        <v>49</v>
      </c>
      <c r="I84" s="163" t="s">
        <v>49</v>
      </c>
      <c r="J84" s="163"/>
      <c r="K84" s="164"/>
      <c r="L84" s="165" t="s">
        <v>304</v>
      </c>
      <c r="M84" s="164"/>
      <c r="N84" s="164"/>
      <c r="O84" s="163" t="s">
        <v>49</v>
      </c>
      <c r="P84" s="163"/>
      <c r="Q84" s="163"/>
      <c r="R84" s="163" t="s">
        <v>49</v>
      </c>
      <c r="S84" s="163"/>
      <c r="T84" s="164"/>
      <c r="U84" s="164" t="s">
        <v>49</v>
      </c>
      <c r="V84" s="163"/>
      <c r="W84" s="163"/>
      <c r="X84" s="163" t="s">
        <v>49</v>
      </c>
      <c r="Y84" s="163"/>
      <c r="Z84" s="166" t="s">
        <v>49</v>
      </c>
      <c r="AA84" s="164" t="s">
        <v>49</v>
      </c>
      <c r="AB84" s="164"/>
      <c r="AC84" s="163"/>
      <c r="AD84" s="163" t="s">
        <v>49</v>
      </c>
      <c r="AE84" s="163"/>
      <c r="AF84" s="166" t="s">
        <v>49</v>
      </c>
      <c r="AG84" s="163" t="s">
        <v>49</v>
      </c>
      <c r="AH84" s="164"/>
    </row>
    <row r="85" spans="1:34" ht="18">
      <c r="A85" s="187">
        <v>162515</v>
      </c>
      <c r="B85" s="187" t="s">
        <v>339</v>
      </c>
      <c r="C85" s="194">
        <v>1189571</v>
      </c>
      <c r="D85" s="190" t="s">
        <v>74</v>
      </c>
      <c r="E85" s="163"/>
      <c r="F85" s="164" t="s">
        <v>49</v>
      </c>
      <c r="G85" s="164"/>
      <c r="H85" s="163"/>
      <c r="I85" s="163" t="s">
        <v>49</v>
      </c>
      <c r="J85" s="163"/>
      <c r="K85" s="164"/>
      <c r="L85" s="165" t="s">
        <v>304</v>
      </c>
      <c r="M85" s="164"/>
      <c r="N85" s="164"/>
      <c r="O85" s="163" t="s">
        <v>49</v>
      </c>
      <c r="P85" s="163"/>
      <c r="Q85" s="163"/>
      <c r="R85" s="163" t="s">
        <v>49</v>
      </c>
      <c r="S85" s="163"/>
      <c r="T85" s="164"/>
      <c r="U85" s="164" t="s">
        <v>49</v>
      </c>
      <c r="V85" s="163"/>
      <c r="W85" s="163"/>
      <c r="X85" s="163" t="s">
        <v>49</v>
      </c>
      <c r="Y85" s="163"/>
      <c r="Z85" s="163"/>
      <c r="AA85" s="164" t="s">
        <v>49</v>
      </c>
      <c r="AB85" s="164"/>
      <c r="AC85" s="163"/>
      <c r="AD85" s="163" t="s">
        <v>49</v>
      </c>
      <c r="AE85" s="163"/>
      <c r="AF85" s="163"/>
      <c r="AG85" s="163" t="s">
        <v>49</v>
      </c>
      <c r="AH85" s="164"/>
    </row>
    <row r="86" spans="1:34" ht="18">
      <c r="A86" s="187" t="s">
        <v>340</v>
      </c>
      <c r="B86" s="187" t="s">
        <v>341</v>
      </c>
      <c r="C86" s="194">
        <v>731501</v>
      </c>
      <c r="D86" s="190" t="s">
        <v>74</v>
      </c>
      <c r="E86" s="163"/>
      <c r="F86" s="164" t="s">
        <v>49</v>
      </c>
      <c r="G86" s="164"/>
      <c r="H86" s="166" t="s">
        <v>49</v>
      </c>
      <c r="I86" s="163" t="s">
        <v>49</v>
      </c>
      <c r="J86" s="166" t="s">
        <v>32</v>
      </c>
      <c r="K86" s="164"/>
      <c r="L86" s="165" t="s">
        <v>304</v>
      </c>
      <c r="M86" s="166" t="s">
        <v>32</v>
      </c>
      <c r="N86" s="166" t="s">
        <v>32</v>
      </c>
      <c r="O86" s="163" t="s">
        <v>49</v>
      </c>
      <c r="P86" s="163"/>
      <c r="Q86" s="167"/>
      <c r="R86" s="163" t="s">
        <v>49</v>
      </c>
      <c r="S86" s="163"/>
      <c r="T86" s="164"/>
      <c r="U86" s="164" t="s">
        <v>49</v>
      </c>
      <c r="V86" s="163"/>
      <c r="W86" s="163"/>
      <c r="X86" s="163" t="s">
        <v>49</v>
      </c>
      <c r="Y86" s="163"/>
      <c r="Z86" s="163"/>
      <c r="AA86" s="164" t="s">
        <v>49</v>
      </c>
      <c r="AB86" s="166" t="s">
        <v>49</v>
      </c>
      <c r="AC86" s="163"/>
      <c r="AD86" s="163" t="s">
        <v>49</v>
      </c>
      <c r="AE86" s="166" t="s">
        <v>32</v>
      </c>
      <c r="AF86" s="163"/>
      <c r="AG86" s="163" t="s">
        <v>49</v>
      </c>
      <c r="AH86" s="164"/>
    </row>
    <row r="87" spans="1:34" ht="18">
      <c r="A87" s="187" t="s">
        <v>342</v>
      </c>
      <c r="B87" s="187" t="s">
        <v>343</v>
      </c>
      <c r="C87" s="194">
        <v>675643</v>
      </c>
      <c r="D87" s="190" t="s">
        <v>74</v>
      </c>
      <c r="E87" s="163"/>
      <c r="F87" s="164" t="s">
        <v>49</v>
      </c>
      <c r="G87" s="164"/>
      <c r="H87" s="163"/>
      <c r="I87" s="163" t="s">
        <v>49</v>
      </c>
      <c r="J87" s="163"/>
      <c r="K87" s="166" t="s">
        <v>32</v>
      </c>
      <c r="L87" s="165" t="s">
        <v>304</v>
      </c>
      <c r="M87" s="164"/>
      <c r="N87" s="164"/>
      <c r="O87" s="163" t="s">
        <v>49</v>
      </c>
      <c r="P87" s="163"/>
      <c r="Q87" s="163"/>
      <c r="R87" s="163" t="s">
        <v>49</v>
      </c>
      <c r="S87" s="166" t="s">
        <v>49</v>
      </c>
      <c r="T87" s="164"/>
      <c r="U87" s="164" t="s">
        <v>49</v>
      </c>
      <c r="V87" s="163"/>
      <c r="W87" s="163"/>
      <c r="X87" s="163" t="s">
        <v>49</v>
      </c>
      <c r="Y87" s="166" t="s">
        <v>49</v>
      </c>
      <c r="Z87" s="163"/>
      <c r="AA87" s="164" t="s">
        <v>49</v>
      </c>
      <c r="AB87" s="164"/>
      <c r="AC87" s="166" t="s">
        <v>49</v>
      </c>
      <c r="AD87" s="163" t="s">
        <v>49</v>
      </c>
      <c r="AE87" s="163"/>
      <c r="AF87" s="163"/>
      <c r="AG87" s="163" t="s">
        <v>49</v>
      </c>
      <c r="AH87" s="164"/>
    </row>
    <row r="88" spans="1:34" ht="18">
      <c r="A88" s="187" t="s">
        <v>344</v>
      </c>
      <c r="B88" s="187" t="s">
        <v>345</v>
      </c>
      <c r="C88" s="194">
        <v>64760</v>
      </c>
      <c r="D88" s="190" t="s">
        <v>74</v>
      </c>
      <c r="E88" s="163" t="s">
        <v>49</v>
      </c>
      <c r="F88" s="164" t="s">
        <v>49</v>
      </c>
      <c r="G88" s="164"/>
      <c r="H88" s="163"/>
      <c r="I88" s="163" t="s">
        <v>49</v>
      </c>
      <c r="J88" s="167"/>
      <c r="K88" s="164"/>
      <c r="L88" s="165" t="s">
        <v>304</v>
      </c>
      <c r="M88" s="166" t="s">
        <v>49</v>
      </c>
      <c r="N88" s="166" t="s">
        <v>32</v>
      </c>
      <c r="O88" s="163" t="s">
        <v>49</v>
      </c>
      <c r="P88" s="163"/>
      <c r="Q88" s="163" t="s">
        <v>49</v>
      </c>
      <c r="R88" s="163" t="s">
        <v>49</v>
      </c>
      <c r="S88" s="163"/>
      <c r="T88" s="164" t="s">
        <v>49</v>
      </c>
      <c r="U88" s="164" t="s">
        <v>49</v>
      </c>
      <c r="V88" s="163"/>
      <c r="W88" s="163"/>
      <c r="X88" s="163" t="s">
        <v>49</v>
      </c>
      <c r="Y88" s="163"/>
      <c r="Z88" s="163"/>
      <c r="AA88" s="164"/>
      <c r="AB88" s="164"/>
      <c r="AC88" s="163"/>
      <c r="AD88" s="163"/>
      <c r="AE88" s="163"/>
      <c r="AF88" s="166" t="s">
        <v>49</v>
      </c>
      <c r="AG88" s="166" t="s">
        <v>49</v>
      </c>
      <c r="AH88" s="164"/>
    </row>
    <row r="89" spans="1:34" ht="18">
      <c r="A89" s="187" t="s">
        <v>346</v>
      </c>
      <c r="B89" s="187" t="s">
        <v>347</v>
      </c>
      <c r="C89" s="194">
        <v>458061</v>
      </c>
      <c r="D89" s="190" t="s">
        <v>74</v>
      </c>
      <c r="E89" s="163"/>
      <c r="F89" s="164" t="s">
        <v>49</v>
      </c>
      <c r="G89" s="164"/>
      <c r="H89" s="163"/>
      <c r="I89" s="163" t="s">
        <v>49</v>
      </c>
      <c r="J89" s="163"/>
      <c r="K89" s="164"/>
      <c r="L89" s="165" t="s">
        <v>304</v>
      </c>
      <c r="M89" s="164"/>
      <c r="N89" s="164"/>
      <c r="O89" s="163" t="s">
        <v>49</v>
      </c>
      <c r="P89" s="163"/>
      <c r="Q89" s="163"/>
      <c r="R89" s="163" t="s">
        <v>49</v>
      </c>
      <c r="S89" s="163"/>
      <c r="T89" s="164"/>
      <c r="U89" s="164" t="s">
        <v>49</v>
      </c>
      <c r="V89" s="166" t="s">
        <v>49</v>
      </c>
      <c r="W89" s="167"/>
      <c r="X89" s="163" t="s">
        <v>49</v>
      </c>
      <c r="Y89" s="163"/>
      <c r="Z89" s="163" t="s">
        <v>49</v>
      </c>
      <c r="AA89" s="164" t="s">
        <v>49</v>
      </c>
      <c r="AB89" s="166" t="s">
        <v>49</v>
      </c>
      <c r="AC89" s="163"/>
      <c r="AD89" s="163" t="s">
        <v>49</v>
      </c>
      <c r="AE89" s="163"/>
      <c r="AF89" s="166" t="s">
        <v>49</v>
      </c>
      <c r="AG89" s="163"/>
      <c r="AH89" s="164"/>
    </row>
    <row r="90" spans="1:34" ht="18">
      <c r="A90" s="187" t="s">
        <v>348</v>
      </c>
      <c r="B90" s="187" t="s">
        <v>349</v>
      </c>
      <c r="C90" s="194">
        <v>657849</v>
      </c>
      <c r="D90" s="190" t="s">
        <v>74</v>
      </c>
      <c r="E90" s="163"/>
      <c r="F90" s="166" t="s">
        <v>49</v>
      </c>
      <c r="G90" s="164" t="s">
        <v>49</v>
      </c>
      <c r="H90" s="163"/>
      <c r="I90" s="163" t="s">
        <v>49</v>
      </c>
      <c r="J90" s="163"/>
      <c r="K90" s="165" t="s">
        <v>304</v>
      </c>
      <c r="L90" s="164"/>
      <c r="M90" s="164"/>
      <c r="N90" s="166" t="s">
        <v>49</v>
      </c>
      <c r="O90" s="163" t="s">
        <v>49</v>
      </c>
      <c r="P90" s="163"/>
      <c r="Q90" s="163"/>
      <c r="R90" s="163" t="s">
        <v>49</v>
      </c>
      <c r="S90" s="163"/>
      <c r="T90" s="164"/>
      <c r="U90" s="164" t="s">
        <v>49</v>
      </c>
      <c r="V90" s="163"/>
      <c r="W90" s="163"/>
      <c r="X90" s="163" t="s">
        <v>49</v>
      </c>
      <c r="Y90" s="166" t="s">
        <v>49</v>
      </c>
      <c r="Z90" s="163"/>
      <c r="AA90" s="164"/>
      <c r="AB90" s="164" t="s">
        <v>49</v>
      </c>
      <c r="AC90" s="163"/>
      <c r="AD90" s="163" t="s">
        <v>49</v>
      </c>
      <c r="AE90" s="163" t="s">
        <v>49</v>
      </c>
      <c r="AF90" s="163"/>
      <c r="AG90" s="163"/>
      <c r="AH90" s="164"/>
    </row>
    <row r="91" spans="1:34" ht="18">
      <c r="A91" s="187" t="s">
        <v>350</v>
      </c>
      <c r="B91" s="187" t="s">
        <v>351</v>
      </c>
      <c r="C91" s="194">
        <v>106143</v>
      </c>
      <c r="D91" s="190" t="s">
        <v>74</v>
      </c>
      <c r="E91" s="166" t="s">
        <v>49</v>
      </c>
      <c r="F91" s="164" t="s">
        <v>49</v>
      </c>
      <c r="G91" s="164"/>
      <c r="H91" s="163"/>
      <c r="I91" s="163" t="s">
        <v>49</v>
      </c>
      <c r="J91" s="163"/>
      <c r="K91" s="164"/>
      <c r="L91" s="165" t="s">
        <v>304</v>
      </c>
      <c r="M91" s="164"/>
      <c r="N91" s="164"/>
      <c r="O91" s="163" t="s">
        <v>49</v>
      </c>
      <c r="P91" s="166" t="s">
        <v>49</v>
      </c>
      <c r="Q91" s="163"/>
      <c r="R91" s="163" t="s">
        <v>49</v>
      </c>
      <c r="S91" s="163"/>
      <c r="T91" s="164"/>
      <c r="U91" s="164" t="s">
        <v>49</v>
      </c>
      <c r="V91" s="163"/>
      <c r="W91" s="163"/>
      <c r="X91" s="163" t="s">
        <v>49</v>
      </c>
      <c r="Y91" s="167"/>
      <c r="Z91" s="163"/>
      <c r="AA91" s="164" t="s">
        <v>49</v>
      </c>
      <c r="AB91" s="164"/>
      <c r="AC91" s="166" t="s">
        <v>49</v>
      </c>
      <c r="AD91" s="163" t="s">
        <v>49</v>
      </c>
      <c r="AE91" s="163"/>
      <c r="AF91" s="163"/>
      <c r="AG91" s="163" t="s">
        <v>49</v>
      </c>
      <c r="AH91" s="164"/>
    </row>
    <row r="92" spans="1:34" ht="18.75">
      <c r="A92" s="182" t="s">
        <v>325</v>
      </c>
      <c r="B92" s="183" t="s">
        <v>2</v>
      </c>
      <c r="C92" s="183" t="s">
        <v>3</v>
      </c>
      <c r="D92" s="184" t="s">
        <v>4</v>
      </c>
      <c r="E92" s="96">
        <v>1</v>
      </c>
      <c r="F92" s="96">
        <v>2</v>
      </c>
      <c r="G92" s="96">
        <v>3</v>
      </c>
      <c r="H92" s="96">
        <v>4</v>
      </c>
      <c r="I92" s="96">
        <v>5</v>
      </c>
      <c r="J92" s="96">
        <v>6</v>
      </c>
      <c r="K92" s="96">
        <v>7</v>
      </c>
      <c r="L92" s="96">
        <v>8</v>
      </c>
      <c r="M92" s="96">
        <v>9</v>
      </c>
      <c r="N92" s="96">
        <v>10</v>
      </c>
      <c r="O92" s="96">
        <v>11</v>
      </c>
      <c r="P92" s="96">
        <v>12</v>
      </c>
      <c r="Q92" s="96">
        <v>13</v>
      </c>
      <c r="R92" s="96">
        <v>14</v>
      </c>
      <c r="S92" s="96">
        <v>15</v>
      </c>
      <c r="T92" s="96">
        <v>16</v>
      </c>
      <c r="U92" s="96">
        <v>17</v>
      </c>
      <c r="V92" s="96">
        <v>18</v>
      </c>
      <c r="W92" s="96">
        <v>19</v>
      </c>
      <c r="X92" s="96">
        <v>20</v>
      </c>
      <c r="Y92" s="96">
        <v>21</v>
      </c>
      <c r="Z92" s="96">
        <v>22</v>
      </c>
      <c r="AA92" s="96">
        <v>23</v>
      </c>
      <c r="AB92" s="96">
        <v>24</v>
      </c>
      <c r="AC92" s="96">
        <v>25</v>
      </c>
      <c r="AD92" s="96">
        <v>26</v>
      </c>
      <c r="AE92" s="96">
        <v>27</v>
      </c>
      <c r="AF92" s="96">
        <v>28</v>
      </c>
      <c r="AG92" s="96">
        <v>29</v>
      </c>
      <c r="AH92" s="96">
        <v>30</v>
      </c>
    </row>
    <row r="93" spans="1:34" ht="18.75">
      <c r="A93" s="185"/>
      <c r="B93" s="183" t="s">
        <v>200</v>
      </c>
      <c r="C93" s="183" t="s">
        <v>99</v>
      </c>
      <c r="D93" s="186"/>
      <c r="E93" s="96" t="s">
        <v>13</v>
      </c>
      <c r="F93" s="96" t="s">
        <v>100</v>
      </c>
      <c r="G93" s="96" t="s">
        <v>8</v>
      </c>
      <c r="H93" s="96" t="s">
        <v>9</v>
      </c>
      <c r="I93" s="96" t="s">
        <v>10</v>
      </c>
      <c r="J93" s="96" t="s">
        <v>11</v>
      </c>
      <c r="K93" s="96" t="s">
        <v>12</v>
      </c>
      <c r="L93" s="96" t="s">
        <v>13</v>
      </c>
      <c r="M93" s="96" t="s">
        <v>100</v>
      </c>
      <c r="N93" s="96" t="s">
        <v>8</v>
      </c>
      <c r="O93" s="96" t="s">
        <v>9</v>
      </c>
      <c r="P93" s="96" t="s">
        <v>10</v>
      </c>
      <c r="Q93" s="96" t="s">
        <v>11</v>
      </c>
      <c r="R93" s="96" t="s">
        <v>12</v>
      </c>
      <c r="S93" s="96" t="s">
        <v>13</v>
      </c>
      <c r="T93" s="96" t="s">
        <v>100</v>
      </c>
      <c r="U93" s="96" t="s">
        <v>8</v>
      </c>
      <c r="V93" s="96" t="s">
        <v>9</v>
      </c>
      <c r="W93" s="96" t="s">
        <v>10</v>
      </c>
      <c r="X93" s="96" t="s">
        <v>11</v>
      </c>
      <c r="Y93" s="96" t="s">
        <v>12</v>
      </c>
      <c r="Z93" s="96" t="s">
        <v>13</v>
      </c>
      <c r="AA93" s="96" t="s">
        <v>100</v>
      </c>
      <c r="AB93" s="96" t="s">
        <v>8</v>
      </c>
      <c r="AC93" s="96" t="s">
        <v>9</v>
      </c>
      <c r="AD93" s="96" t="s">
        <v>10</v>
      </c>
      <c r="AE93" s="96" t="s">
        <v>11</v>
      </c>
      <c r="AF93" s="96" t="s">
        <v>12</v>
      </c>
      <c r="AG93" s="96" t="s">
        <v>13</v>
      </c>
      <c r="AH93" s="96" t="s">
        <v>100</v>
      </c>
    </row>
    <row r="94" spans="1:34" ht="18">
      <c r="A94" s="187" t="s">
        <v>352</v>
      </c>
      <c r="B94" s="187" t="s">
        <v>353</v>
      </c>
      <c r="C94" s="194">
        <v>902950</v>
      </c>
      <c r="D94" s="190" t="s">
        <v>74</v>
      </c>
      <c r="E94" s="163"/>
      <c r="F94" s="164"/>
      <c r="G94" s="164" t="s">
        <v>49</v>
      </c>
      <c r="H94" s="163"/>
      <c r="I94" s="163"/>
      <c r="J94" s="163" t="s">
        <v>49</v>
      </c>
      <c r="K94" s="164"/>
      <c r="L94" s="164"/>
      <c r="M94" s="165" t="s">
        <v>304</v>
      </c>
      <c r="N94" s="164"/>
      <c r="O94" s="167"/>
      <c r="P94" s="163" t="s">
        <v>49</v>
      </c>
      <c r="Q94" s="163"/>
      <c r="R94" s="163"/>
      <c r="S94" s="163" t="s">
        <v>49</v>
      </c>
      <c r="T94" s="164"/>
      <c r="U94" s="164"/>
      <c r="V94" s="163" t="s">
        <v>49</v>
      </c>
      <c r="W94" s="163"/>
      <c r="X94" s="163"/>
      <c r="Y94" s="163" t="s">
        <v>49</v>
      </c>
      <c r="Z94" s="163"/>
      <c r="AA94" s="164"/>
      <c r="AB94" s="164" t="s">
        <v>49</v>
      </c>
      <c r="AC94" s="163"/>
      <c r="AD94" s="163"/>
      <c r="AE94" s="163" t="s">
        <v>49</v>
      </c>
      <c r="AF94" s="163"/>
      <c r="AG94" s="163"/>
      <c r="AH94" s="164" t="s">
        <v>49</v>
      </c>
    </row>
    <row r="95" spans="1:34" ht="18">
      <c r="A95" s="187" t="s">
        <v>354</v>
      </c>
      <c r="B95" s="187" t="s">
        <v>355</v>
      </c>
      <c r="C95" s="194">
        <v>668663</v>
      </c>
      <c r="D95" s="190" t="s">
        <v>74</v>
      </c>
      <c r="E95" s="163"/>
      <c r="F95" s="164"/>
      <c r="G95" s="164" t="s">
        <v>49</v>
      </c>
      <c r="H95" s="163"/>
      <c r="I95" s="163"/>
      <c r="J95" s="163" t="s">
        <v>49</v>
      </c>
      <c r="K95" s="164"/>
      <c r="L95" s="164"/>
      <c r="M95" s="165" t="s">
        <v>304</v>
      </c>
      <c r="N95" s="164"/>
      <c r="O95" s="167"/>
      <c r="P95" s="163" t="s">
        <v>49</v>
      </c>
      <c r="Q95" s="163"/>
      <c r="R95" s="163"/>
      <c r="S95" s="163" t="s">
        <v>49</v>
      </c>
      <c r="T95" s="164"/>
      <c r="U95" s="164"/>
      <c r="V95" s="163" t="s">
        <v>49</v>
      </c>
      <c r="W95" s="163"/>
      <c r="X95" s="163"/>
      <c r="Y95" s="163" t="s">
        <v>49</v>
      </c>
      <c r="Z95" s="163"/>
      <c r="AA95" s="164"/>
      <c r="AB95" s="164" t="s">
        <v>49</v>
      </c>
      <c r="AC95" s="163"/>
      <c r="AD95" s="163"/>
      <c r="AE95" s="163" t="s">
        <v>49</v>
      </c>
      <c r="AF95" s="163"/>
      <c r="AG95" s="163"/>
      <c r="AH95" s="164" t="s">
        <v>49</v>
      </c>
    </row>
    <row r="96" spans="1:34" ht="18">
      <c r="A96" s="187" t="s">
        <v>356</v>
      </c>
      <c r="B96" s="187" t="s">
        <v>357</v>
      </c>
      <c r="C96" s="194">
        <v>660604</v>
      </c>
      <c r="D96" s="190" t="s">
        <v>74</v>
      </c>
      <c r="E96" s="163" t="s">
        <v>49</v>
      </c>
      <c r="F96" s="164"/>
      <c r="G96" s="164" t="s">
        <v>49</v>
      </c>
      <c r="H96" s="163"/>
      <c r="I96" s="163"/>
      <c r="J96" s="163"/>
      <c r="K96" s="165" t="s">
        <v>304</v>
      </c>
      <c r="L96" s="164"/>
      <c r="M96" s="164" t="s">
        <v>49</v>
      </c>
      <c r="N96" s="164"/>
      <c r="O96" s="167"/>
      <c r="P96" s="163"/>
      <c r="Q96" s="163" t="s">
        <v>49</v>
      </c>
      <c r="R96" s="163"/>
      <c r="S96" s="163" t="s">
        <v>49</v>
      </c>
      <c r="T96" s="164"/>
      <c r="U96" s="164"/>
      <c r="V96" s="163"/>
      <c r="W96" s="163"/>
      <c r="X96" s="163"/>
      <c r="Y96" s="163" t="s">
        <v>49</v>
      </c>
      <c r="Z96" s="163"/>
      <c r="AA96" s="164" t="s">
        <v>49</v>
      </c>
      <c r="AB96" s="164"/>
      <c r="AC96" s="163"/>
      <c r="AD96" s="163"/>
      <c r="AE96" s="163" t="s">
        <v>49</v>
      </c>
      <c r="AF96" s="163"/>
      <c r="AG96" s="163" t="s">
        <v>49</v>
      </c>
      <c r="AH96" s="164"/>
    </row>
    <row r="97" spans="1:34" ht="18">
      <c r="A97" s="187" t="s">
        <v>358</v>
      </c>
      <c r="B97" s="187" t="s">
        <v>359</v>
      </c>
      <c r="C97" s="194" t="s">
        <v>318</v>
      </c>
      <c r="D97" s="190" t="s">
        <v>74</v>
      </c>
      <c r="E97" s="163"/>
      <c r="F97" s="164"/>
      <c r="G97" s="164" t="s">
        <v>49</v>
      </c>
      <c r="H97" s="163"/>
      <c r="I97" s="163"/>
      <c r="J97" s="163" t="s">
        <v>49</v>
      </c>
      <c r="K97" s="164"/>
      <c r="L97" s="166" t="s">
        <v>49</v>
      </c>
      <c r="M97" s="175" t="s">
        <v>360</v>
      </c>
      <c r="N97" s="175" t="s">
        <v>360</v>
      </c>
      <c r="O97" s="175" t="s">
        <v>360</v>
      </c>
      <c r="P97" s="163" t="s">
        <v>49</v>
      </c>
      <c r="Q97" s="163"/>
      <c r="R97" s="163"/>
      <c r="S97" s="163" t="s">
        <v>49</v>
      </c>
      <c r="T97" s="164"/>
      <c r="U97" s="164"/>
      <c r="V97" s="163" t="s">
        <v>49</v>
      </c>
      <c r="W97" s="166" t="s">
        <v>49</v>
      </c>
      <c r="X97" s="163"/>
      <c r="Y97" s="163" t="s">
        <v>49</v>
      </c>
      <c r="Z97" s="163"/>
      <c r="AA97" s="164"/>
      <c r="AB97" s="166" t="s">
        <v>49</v>
      </c>
      <c r="AC97" s="163"/>
      <c r="AD97" s="163"/>
      <c r="AE97" s="163" t="s">
        <v>49</v>
      </c>
      <c r="AF97" s="163"/>
      <c r="AG97" s="166" t="s">
        <v>49</v>
      </c>
      <c r="AH97" s="164" t="s">
        <v>49</v>
      </c>
    </row>
    <row r="98" spans="1:34" ht="18">
      <c r="A98" s="187" t="s">
        <v>361</v>
      </c>
      <c r="B98" s="187" t="s">
        <v>362</v>
      </c>
      <c r="C98" s="194">
        <v>589842</v>
      </c>
      <c r="D98" s="190" t="s">
        <v>74</v>
      </c>
      <c r="E98" s="163"/>
      <c r="F98" s="164"/>
      <c r="G98" s="164" t="s">
        <v>49</v>
      </c>
      <c r="H98" s="163"/>
      <c r="I98" s="163"/>
      <c r="J98" s="163" t="s">
        <v>49</v>
      </c>
      <c r="K98" s="164"/>
      <c r="L98" s="164"/>
      <c r="M98" s="165" t="s">
        <v>304</v>
      </c>
      <c r="N98" s="164"/>
      <c r="O98" s="167"/>
      <c r="P98" s="163" t="s">
        <v>49</v>
      </c>
      <c r="Q98" s="163"/>
      <c r="R98" s="166" t="s">
        <v>32</v>
      </c>
      <c r="S98" s="163" t="s">
        <v>49</v>
      </c>
      <c r="T98" s="166" t="s">
        <v>49</v>
      </c>
      <c r="U98" s="164"/>
      <c r="V98" s="163" t="s">
        <v>49</v>
      </c>
      <c r="W98" s="163"/>
      <c r="X98" s="166" t="s">
        <v>49</v>
      </c>
      <c r="Y98" s="163" t="s">
        <v>49</v>
      </c>
      <c r="Z98" s="163"/>
      <c r="AA98" s="164"/>
      <c r="AB98" s="164" t="s">
        <v>49</v>
      </c>
      <c r="AC98" s="163"/>
      <c r="AD98" s="166" t="s">
        <v>49</v>
      </c>
      <c r="AE98" s="163" t="s">
        <v>49</v>
      </c>
      <c r="AF98" s="163"/>
      <c r="AG98" s="163"/>
      <c r="AH98" s="164" t="s">
        <v>49</v>
      </c>
    </row>
    <row r="99" spans="1:34" ht="18">
      <c r="A99" s="187">
        <v>430110</v>
      </c>
      <c r="B99" s="187" t="s">
        <v>363</v>
      </c>
      <c r="C99" s="194">
        <v>621663</v>
      </c>
      <c r="D99" s="190" t="s">
        <v>74</v>
      </c>
      <c r="E99" s="163"/>
      <c r="F99" s="164"/>
      <c r="G99" s="164" t="s">
        <v>49</v>
      </c>
      <c r="H99" s="163"/>
      <c r="I99" s="163"/>
      <c r="J99" s="163" t="s">
        <v>49</v>
      </c>
      <c r="K99" s="164"/>
      <c r="L99" s="164"/>
      <c r="M99" s="165" t="s">
        <v>304</v>
      </c>
      <c r="N99" s="164"/>
      <c r="O99" s="167"/>
      <c r="P99" s="163" t="s">
        <v>49</v>
      </c>
      <c r="Q99" s="163"/>
      <c r="R99" s="163"/>
      <c r="S99" s="163" t="s">
        <v>49</v>
      </c>
      <c r="T99" s="164"/>
      <c r="U99" s="164"/>
      <c r="V99" s="163" t="s">
        <v>49</v>
      </c>
      <c r="W99" s="163"/>
      <c r="X99" s="163"/>
      <c r="Y99" s="163" t="s">
        <v>49</v>
      </c>
      <c r="Z99" s="163"/>
      <c r="AA99" s="164"/>
      <c r="AB99" s="164" t="s">
        <v>49</v>
      </c>
      <c r="AC99" s="163"/>
      <c r="AD99" s="163"/>
      <c r="AE99" s="163" t="s">
        <v>49</v>
      </c>
      <c r="AF99" s="163"/>
      <c r="AG99" s="163"/>
      <c r="AH99" s="164" t="s">
        <v>49</v>
      </c>
    </row>
    <row r="100" spans="1:34" ht="18">
      <c r="A100" s="187" t="s">
        <v>364</v>
      </c>
      <c r="B100" s="187" t="s">
        <v>365</v>
      </c>
      <c r="C100" s="194" t="s">
        <v>366</v>
      </c>
      <c r="D100" s="190" t="s">
        <v>74</v>
      </c>
      <c r="E100" s="163"/>
      <c r="F100" s="164"/>
      <c r="G100" s="164" t="s">
        <v>49</v>
      </c>
      <c r="H100" s="163"/>
      <c r="I100" s="166" t="s">
        <v>49</v>
      </c>
      <c r="J100" s="163" t="s">
        <v>49</v>
      </c>
      <c r="K100" s="164"/>
      <c r="L100" s="166" t="s">
        <v>32</v>
      </c>
      <c r="M100" s="165" t="s">
        <v>304</v>
      </c>
      <c r="N100" s="166" t="s">
        <v>49</v>
      </c>
      <c r="O100" s="167"/>
      <c r="P100" s="163" t="s">
        <v>49</v>
      </c>
      <c r="Q100" s="163"/>
      <c r="R100" s="163"/>
      <c r="S100" s="163" t="s">
        <v>49</v>
      </c>
      <c r="T100" s="164"/>
      <c r="U100" s="164"/>
      <c r="V100" s="163" t="s">
        <v>49</v>
      </c>
      <c r="W100" s="163"/>
      <c r="X100" s="163"/>
      <c r="Y100" s="163" t="s">
        <v>49</v>
      </c>
      <c r="Z100" s="163"/>
      <c r="AA100" s="166" t="s">
        <v>32</v>
      </c>
      <c r="AB100" s="164" t="s">
        <v>49</v>
      </c>
      <c r="AC100" s="163"/>
      <c r="AD100" s="163"/>
      <c r="AE100" s="163" t="s">
        <v>49</v>
      </c>
      <c r="AF100" s="166" t="s">
        <v>49</v>
      </c>
      <c r="AG100" s="163"/>
      <c r="AH100" s="164" t="s">
        <v>49</v>
      </c>
    </row>
    <row r="101" spans="1:34" ht="18">
      <c r="A101" s="187">
        <v>431966</v>
      </c>
      <c r="B101" s="187" t="s">
        <v>367</v>
      </c>
      <c r="C101" s="194">
        <v>593018</v>
      </c>
      <c r="D101" s="190" t="s">
        <v>74</v>
      </c>
      <c r="E101" s="163"/>
      <c r="F101" s="164"/>
      <c r="G101" s="164" t="s">
        <v>49</v>
      </c>
      <c r="H101" s="163"/>
      <c r="I101" s="163"/>
      <c r="J101" s="163" t="s">
        <v>49</v>
      </c>
      <c r="K101" s="166" t="s">
        <v>49</v>
      </c>
      <c r="L101" s="164"/>
      <c r="M101" s="165" t="s">
        <v>304</v>
      </c>
      <c r="N101" s="164"/>
      <c r="O101" s="167"/>
      <c r="P101" s="163" t="s">
        <v>49</v>
      </c>
      <c r="Q101" s="163"/>
      <c r="R101" s="163"/>
      <c r="S101" s="163" t="s">
        <v>49</v>
      </c>
      <c r="T101" s="164"/>
      <c r="U101" s="164"/>
      <c r="V101" s="163" t="s">
        <v>49</v>
      </c>
      <c r="W101" s="163"/>
      <c r="X101" s="163"/>
      <c r="Y101" s="163" t="s">
        <v>49</v>
      </c>
      <c r="Z101" s="166" t="s">
        <v>49</v>
      </c>
      <c r="AA101" s="164"/>
      <c r="AB101" s="164" t="s">
        <v>49</v>
      </c>
      <c r="AC101" s="163"/>
      <c r="AD101" s="163"/>
      <c r="AE101" s="163" t="s">
        <v>49</v>
      </c>
      <c r="AF101" s="163"/>
      <c r="AG101" s="163"/>
      <c r="AH101" s="164" t="s">
        <v>49</v>
      </c>
    </row>
    <row r="102" spans="1:34" ht="18">
      <c r="A102" s="187" t="s">
        <v>368</v>
      </c>
      <c r="B102" s="187" t="s">
        <v>369</v>
      </c>
      <c r="C102" s="194">
        <v>344524</v>
      </c>
      <c r="D102" s="190" t="s">
        <v>74</v>
      </c>
      <c r="E102" s="166" t="s">
        <v>49</v>
      </c>
      <c r="F102" s="164"/>
      <c r="G102" s="164" t="s">
        <v>49</v>
      </c>
      <c r="H102" s="163" t="s">
        <v>49</v>
      </c>
      <c r="I102" s="163"/>
      <c r="J102" s="163" t="s">
        <v>49</v>
      </c>
      <c r="K102" s="164"/>
      <c r="L102" s="164"/>
      <c r="M102" s="165" t="s">
        <v>304</v>
      </c>
      <c r="N102" s="164" t="s">
        <v>49</v>
      </c>
      <c r="O102" s="167"/>
      <c r="P102" s="163" t="s">
        <v>49</v>
      </c>
      <c r="Q102" s="163"/>
      <c r="R102" s="163"/>
      <c r="S102" s="163" t="s">
        <v>49</v>
      </c>
      <c r="T102" s="166" t="s">
        <v>49</v>
      </c>
      <c r="U102" s="164"/>
      <c r="V102" s="163" t="s">
        <v>49</v>
      </c>
      <c r="W102" s="163" t="s">
        <v>49</v>
      </c>
      <c r="X102" s="163"/>
      <c r="Y102" s="163"/>
      <c r="Z102" s="163"/>
      <c r="AA102" s="164"/>
      <c r="AB102" s="164"/>
      <c r="AC102" s="163"/>
      <c r="AD102" s="163"/>
      <c r="AE102" s="163"/>
      <c r="AF102" s="163"/>
      <c r="AG102" s="163"/>
      <c r="AH102" s="164" t="s">
        <v>49</v>
      </c>
    </row>
    <row r="103" spans="1:34" ht="18">
      <c r="A103" s="187">
        <v>432334</v>
      </c>
      <c r="B103" s="187" t="s">
        <v>370</v>
      </c>
      <c r="C103" s="194">
        <v>645374</v>
      </c>
      <c r="D103" s="190" t="s">
        <v>74</v>
      </c>
      <c r="E103" s="163"/>
      <c r="F103" s="164" t="s">
        <v>49</v>
      </c>
      <c r="G103" s="164"/>
      <c r="H103" s="163" t="s">
        <v>49</v>
      </c>
      <c r="I103" s="163"/>
      <c r="J103" s="163" t="s">
        <v>49</v>
      </c>
      <c r="K103" s="164"/>
      <c r="L103" s="164"/>
      <c r="M103" s="164"/>
      <c r="N103" s="165" t="s">
        <v>304</v>
      </c>
      <c r="O103" s="167"/>
      <c r="P103" s="163" t="s">
        <v>49</v>
      </c>
      <c r="Q103" s="163"/>
      <c r="R103" s="163"/>
      <c r="S103" s="163"/>
      <c r="T103" s="164"/>
      <c r="U103" s="164"/>
      <c r="V103" s="163" t="s">
        <v>49</v>
      </c>
      <c r="W103" s="163"/>
      <c r="X103" s="163" t="s">
        <v>49</v>
      </c>
      <c r="Y103" s="163"/>
      <c r="Z103" s="163"/>
      <c r="AA103" s="164"/>
      <c r="AB103" s="164" t="s">
        <v>49</v>
      </c>
      <c r="AC103" s="163"/>
      <c r="AD103" s="163"/>
      <c r="AE103" s="163"/>
      <c r="AF103" s="163" t="s">
        <v>49</v>
      </c>
      <c r="AG103" s="163"/>
      <c r="AH103" s="164" t="s">
        <v>49</v>
      </c>
    </row>
    <row r="104" spans="1:34" ht="18">
      <c r="A104" s="187" t="s">
        <v>371</v>
      </c>
      <c r="B104" s="187" t="s">
        <v>372</v>
      </c>
      <c r="C104" s="194">
        <v>708696</v>
      </c>
      <c r="D104" s="190" t="s">
        <v>74</v>
      </c>
      <c r="E104" s="163"/>
      <c r="F104" s="164"/>
      <c r="G104" s="164" t="s">
        <v>49</v>
      </c>
      <c r="H104" s="163"/>
      <c r="I104" s="163"/>
      <c r="J104" s="163" t="s">
        <v>49</v>
      </c>
      <c r="K104" s="164"/>
      <c r="L104" s="166" t="s">
        <v>49</v>
      </c>
      <c r="M104" s="165" t="s">
        <v>304</v>
      </c>
      <c r="N104" s="164"/>
      <c r="O104" s="166" t="s">
        <v>49</v>
      </c>
      <c r="P104" s="163" t="s">
        <v>49</v>
      </c>
      <c r="Q104" s="163"/>
      <c r="R104" s="163"/>
      <c r="S104" s="163" t="s">
        <v>49</v>
      </c>
      <c r="T104" s="164"/>
      <c r="U104" s="164"/>
      <c r="V104" s="163" t="s">
        <v>49</v>
      </c>
      <c r="W104" s="163"/>
      <c r="X104" s="163"/>
      <c r="Y104" s="163" t="s">
        <v>49</v>
      </c>
      <c r="Z104" s="163"/>
      <c r="AA104" s="164"/>
      <c r="AB104" s="164" t="s">
        <v>49</v>
      </c>
      <c r="AC104" s="163"/>
      <c r="AD104" s="166" t="s">
        <v>49</v>
      </c>
      <c r="AE104" s="163" t="s">
        <v>49</v>
      </c>
      <c r="AF104" s="163"/>
      <c r="AG104" s="163"/>
      <c r="AH104" s="164" t="s">
        <v>49</v>
      </c>
    </row>
    <row r="105" spans="1:34" ht="18">
      <c r="A105" s="187">
        <v>428439</v>
      </c>
      <c r="B105" s="187" t="s">
        <v>373</v>
      </c>
      <c r="C105" s="194">
        <v>880220</v>
      </c>
      <c r="D105" s="190" t="s">
        <v>74</v>
      </c>
      <c r="E105" s="163"/>
      <c r="F105" s="164"/>
      <c r="G105" s="164" t="s">
        <v>49</v>
      </c>
      <c r="H105" s="163"/>
      <c r="I105" s="163"/>
      <c r="J105" s="163" t="s">
        <v>49</v>
      </c>
      <c r="K105" s="164"/>
      <c r="L105" s="164"/>
      <c r="M105" s="164"/>
      <c r="N105" s="164"/>
      <c r="O105" s="167"/>
      <c r="P105" s="163" t="s">
        <v>49</v>
      </c>
      <c r="Q105" s="163"/>
      <c r="R105" s="163"/>
      <c r="S105" s="163" t="s">
        <v>49</v>
      </c>
      <c r="T105" s="164" t="s">
        <v>49</v>
      </c>
      <c r="U105" s="164"/>
      <c r="V105" s="163" t="s">
        <v>49</v>
      </c>
      <c r="W105" s="163"/>
      <c r="X105" s="163"/>
      <c r="Y105" s="163" t="s">
        <v>49</v>
      </c>
      <c r="Z105" s="163"/>
      <c r="AA105" s="164"/>
      <c r="AB105" s="164" t="s">
        <v>49</v>
      </c>
      <c r="AC105" s="163"/>
      <c r="AD105" s="163"/>
      <c r="AE105" s="163" t="s">
        <v>49</v>
      </c>
      <c r="AF105" s="163"/>
      <c r="AG105" s="163"/>
      <c r="AH105" s="164" t="s">
        <v>49</v>
      </c>
    </row>
    <row r="106" spans="1:34" ht="18">
      <c r="A106" s="187">
        <v>429384</v>
      </c>
      <c r="B106" s="187" t="s">
        <v>374</v>
      </c>
      <c r="C106" s="194">
        <v>634291</v>
      </c>
      <c r="D106" s="190" t="s">
        <v>74</v>
      </c>
      <c r="E106" s="163" t="s">
        <v>49</v>
      </c>
      <c r="F106" s="164"/>
      <c r="G106" s="164" t="s">
        <v>49</v>
      </c>
      <c r="H106" s="163"/>
      <c r="I106" s="163"/>
      <c r="J106" s="163"/>
      <c r="K106" s="165" t="s">
        <v>304</v>
      </c>
      <c r="L106" s="164"/>
      <c r="M106" s="165" t="s">
        <v>304</v>
      </c>
      <c r="N106" s="164"/>
      <c r="O106" s="167"/>
      <c r="P106" s="163"/>
      <c r="Q106" s="163"/>
      <c r="R106" s="163"/>
      <c r="S106" s="163" t="s">
        <v>49</v>
      </c>
      <c r="T106" s="164"/>
      <c r="U106" s="164"/>
      <c r="V106" s="163"/>
      <c r="W106" s="163" t="s">
        <v>49</v>
      </c>
      <c r="X106" s="163"/>
      <c r="Y106" s="163" t="s">
        <v>49</v>
      </c>
      <c r="Z106" s="163"/>
      <c r="AA106" s="164"/>
      <c r="AB106" s="164"/>
      <c r="AC106" s="163" t="s">
        <v>49</v>
      </c>
      <c r="AD106" s="163"/>
      <c r="AE106" s="163" t="s">
        <v>49</v>
      </c>
      <c r="AF106" s="163"/>
      <c r="AG106" s="163" t="s">
        <v>49</v>
      </c>
      <c r="AH106" s="164"/>
    </row>
    <row r="107" spans="1:34" ht="18">
      <c r="A107" s="187">
        <v>432318</v>
      </c>
      <c r="B107" s="187" t="s">
        <v>375</v>
      </c>
      <c r="C107" s="194">
        <v>530542</v>
      </c>
      <c r="D107" s="190" t="s">
        <v>74</v>
      </c>
      <c r="E107" s="163"/>
      <c r="F107" s="164"/>
      <c r="G107" s="164" t="s">
        <v>49</v>
      </c>
      <c r="H107" s="163"/>
      <c r="I107" s="163"/>
      <c r="J107" s="163" t="s">
        <v>49</v>
      </c>
      <c r="K107" s="164"/>
      <c r="L107" s="164"/>
      <c r="M107" s="165" t="s">
        <v>304</v>
      </c>
      <c r="N107" s="164"/>
      <c r="O107" s="167"/>
      <c r="P107" s="163" t="s">
        <v>49</v>
      </c>
      <c r="Q107" s="163"/>
      <c r="R107" s="163"/>
      <c r="S107" s="163" t="s">
        <v>49</v>
      </c>
      <c r="T107" s="164"/>
      <c r="U107" s="164"/>
      <c r="V107" s="163" t="s">
        <v>49</v>
      </c>
      <c r="W107" s="163"/>
      <c r="X107" s="163"/>
      <c r="Y107" s="163" t="s">
        <v>49</v>
      </c>
      <c r="Z107" s="163"/>
      <c r="AA107" s="164"/>
      <c r="AB107" s="164" t="s">
        <v>49</v>
      </c>
      <c r="AC107" s="163"/>
      <c r="AD107" s="163"/>
      <c r="AE107" s="163" t="s">
        <v>49</v>
      </c>
      <c r="AF107" s="163"/>
      <c r="AG107" s="163"/>
      <c r="AH107" s="164" t="s">
        <v>49</v>
      </c>
    </row>
    <row r="108" spans="1:34" ht="18">
      <c r="A108" s="187">
        <v>429406</v>
      </c>
      <c r="B108" s="187" t="s">
        <v>376</v>
      </c>
      <c r="C108" s="194">
        <v>602891</v>
      </c>
      <c r="D108" s="190" t="s">
        <v>74</v>
      </c>
      <c r="E108" s="299" t="s">
        <v>377</v>
      </c>
      <c r="F108" s="300"/>
      <c r="G108" s="300"/>
      <c r="H108" s="300"/>
      <c r="I108" s="300"/>
      <c r="J108" s="300"/>
      <c r="K108" s="300"/>
      <c r="L108" s="300"/>
      <c r="M108" s="300"/>
      <c r="N108" s="300"/>
      <c r="O108" s="300"/>
      <c r="P108" s="300"/>
      <c r="Q108" s="300"/>
      <c r="R108" s="300"/>
      <c r="S108" s="300"/>
      <c r="T108" s="300"/>
      <c r="U108" s="300"/>
      <c r="V108" s="300"/>
      <c r="W108" s="300"/>
      <c r="X108" s="300"/>
      <c r="Y108" s="300"/>
      <c r="Z108" s="300"/>
      <c r="AA108" s="300"/>
      <c r="AB108" s="300"/>
      <c r="AC108" s="300"/>
      <c r="AD108" s="300"/>
      <c r="AE108" s="300"/>
      <c r="AF108" s="300"/>
      <c r="AG108" s="300"/>
      <c r="AH108" s="301"/>
    </row>
    <row r="109" spans="1:34" ht="18.75">
      <c r="A109" s="182" t="s">
        <v>325</v>
      </c>
      <c r="B109" s="183" t="s">
        <v>2</v>
      </c>
      <c r="C109" s="183" t="s">
        <v>3</v>
      </c>
      <c r="D109" s="184" t="s">
        <v>4</v>
      </c>
      <c r="E109" s="96">
        <v>1</v>
      </c>
      <c r="F109" s="96">
        <v>2</v>
      </c>
      <c r="G109" s="96">
        <v>3</v>
      </c>
      <c r="H109" s="96">
        <v>4</v>
      </c>
      <c r="I109" s="96">
        <v>5</v>
      </c>
      <c r="J109" s="96">
        <v>6</v>
      </c>
      <c r="K109" s="96">
        <v>7</v>
      </c>
      <c r="L109" s="96">
        <v>8</v>
      </c>
      <c r="M109" s="96">
        <v>9</v>
      </c>
      <c r="N109" s="96">
        <v>10</v>
      </c>
      <c r="O109" s="96">
        <v>11</v>
      </c>
      <c r="P109" s="96">
        <v>12</v>
      </c>
      <c r="Q109" s="96">
        <v>13</v>
      </c>
      <c r="R109" s="96">
        <v>14</v>
      </c>
      <c r="S109" s="96">
        <v>15</v>
      </c>
      <c r="T109" s="96">
        <v>16</v>
      </c>
      <c r="U109" s="96">
        <v>17</v>
      </c>
      <c r="V109" s="96">
        <v>18</v>
      </c>
      <c r="W109" s="96">
        <v>19</v>
      </c>
      <c r="X109" s="96">
        <v>20</v>
      </c>
      <c r="Y109" s="96">
        <v>21</v>
      </c>
      <c r="Z109" s="96">
        <v>22</v>
      </c>
      <c r="AA109" s="96">
        <v>23</v>
      </c>
      <c r="AB109" s="96">
        <v>24</v>
      </c>
      <c r="AC109" s="96">
        <v>25</v>
      </c>
      <c r="AD109" s="96">
        <v>26</v>
      </c>
      <c r="AE109" s="96">
        <v>27</v>
      </c>
      <c r="AF109" s="96">
        <v>28</v>
      </c>
      <c r="AG109" s="96">
        <v>29</v>
      </c>
      <c r="AH109" s="96">
        <v>30</v>
      </c>
    </row>
    <row r="110" spans="1:34" ht="18.75">
      <c r="A110" s="185"/>
      <c r="B110" s="183" t="s">
        <v>200</v>
      </c>
      <c r="C110" s="183" t="s">
        <v>99</v>
      </c>
      <c r="D110" s="186"/>
      <c r="E110" s="96" t="s">
        <v>13</v>
      </c>
      <c r="F110" s="96" t="s">
        <v>100</v>
      </c>
      <c r="G110" s="96" t="s">
        <v>8</v>
      </c>
      <c r="H110" s="96" t="s">
        <v>9</v>
      </c>
      <c r="I110" s="96" t="s">
        <v>10</v>
      </c>
      <c r="J110" s="96" t="s">
        <v>11</v>
      </c>
      <c r="K110" s="96" t="s">
        <v>12</v>
      </c>
      <c r="L110" s="96" t="s">
        <v>13</v>
      </c>
      <c r="M110" s="96" t="s">
        <v>100</v>
      </c>
      <c r="N110" s="96" t="s">
        <v>8</v>
      </c>
      <c r="O110" s="96" t="s">
        <v>9</v>
      </c>
      <c r="P110" s="96" t="s">
        <v>10</v>
      </c>
      <c r="Q110" s="96" t="s">
        <v>11</v>
      </c>
      <c r="R110" s="96" t="s">
        <v>12</v>
      </c>
      <c r="S110" s="96" t="s">
        <v>13</v>
      </c>
      <c r="T110" s="96" t="s">
        <v>100</v>
      </c>
      <c r="U110" s="96" t="s">
        <v>8</v>
      </c>
      <c r="V110" s="96" t="s">
        <v>9</v>
      </c>
      <c r="W110" s="96" t="s">
        <v>10</v>
      </c>
      <c r="X110" s="96" t="s">
        <v>11</v>
      </c>
      <c r="Y110" s="96" t="s">
        <v>12</v>
      </c>
      <c r="Z110" s="96" t="s">
        <v>13</v>
      </c>
      <c r="AA110" s="96" t="s">
        <v>100</v>
      </c>
      <c r="AB110" s="96" t="s">
        <v>8</v>
      </c>
      <c r="AC110" s="96" t="s">
        <v>9</v>
      </c>
      <c r="AD110" s="96" t="s">
        <v>10</v>
      </c>
      <c r="AE110" s="96" t="s">
        <v>11</v>
      </c>
      <c r="AF110" s="96" t="s">
        <v>12</v>
      </c>
      <c r="AG110" s="96" t="s">
        <v>13</v>
      </c>
      <c r="AH110" s="96" t="s">
        <v>100</v>
      </c>
    </row>
    <row r="111" spans="1:34" ht="18">
      <c r="A111" s="187">
        <v>426997</v>
      </c>
      <c r="B111" s="187" t="s">
        <v>378</v>
      </c>
      <c r="C111" s="194">
        <v>427867</v>
      </c>
      <c r="D111" s="190" t="s">
        <v>379</v>
      </c>
      <c r="E111" s="163" t="s">
        <v>32</v>
      </c>
      <c r="F111" s="164" t="s">
        <v>32</v>
      </c>
      <c r="G111" s="164"/>
      <c r="H111" s="163" t="s">
        <v>32</v>
      </c>
      <c r="I111" s="163" t="s">
        <v>32</v>
      </c>
      <c r="J111" s="163"/>
      <c r="K111" s="164"/>
      <c r="L111" s="164"/>
      <c r="M111" s="164"/>
      <c r="N111" s="164"/>
      <c r="O111" s="163" t="s">
        <v>32</v>
      </c>
      <c r="P111" s="163" t="s">
        <v>32</v>
      </c>
      <c r="Q111" s="163" t="s">
        <v>32</v>
      </c>
      <c r="R111" s="163" t="s">
        <v>32</v>
      </c>
      <c r="S111" s="163" t="s">
        <v>32</v>
      </c>
      <c r="T111" s="164"/>
      <c r="U111" s="166" t="s">
        <v>32</v>
      </c>
      <c r="V111" s="163" t="s">
        <v>32</v>
      </c>
      <c r="W111" s="163" t="s">
        <v>32</v>
      </c>
      <c r="X111" s="163" t="s">
        <v>32</v>
      </c>
      <c r="Y111" s="163" t="s">
        <v>32</v>
      </c>
      <c r="Z111" s="163" t="s">
        <v>32</v>
      </c>
      <c r="AA111" s="164"/>
      <c r="AB111" s="164"/>
      <c r="AC111" s="163" t="s">
        <v>32</v>
      </c>
      <c r="AD111" s="163" t="s">
        <v>32</v>
      </c>
      <c r="AE111" s="163" t="s">
        <v>32</v>
      </c>
      <c r="AF111" s="163" t="s">
        <v>32</v>
      </c>
      <c r="AG111" s="163"/>
      <c r="AH111" s="164" t="s">
        <v>32</v>
      </c>
    </row>
    <row r="112" spans="1:34" ht="18">
      <c r="A112" s="187">
        <v>427241</v>
      </c>
      <c r="B112" s="187" t="s">
        <v>380</v>
      </c>
      <c r="C112" s="194">
        <v>442301</v>
      </c>
      <c r="D112" s="190" t="s">
        <v>379</v>
      </c>
      <c r="E112" s="163" t="s">
        <v>32</v>
      </c>
      <c r="F112" s="164" t="s">
        <v>32</v>
      </c>
      <c r="G112" s="164"/>
      <c r="H112" s="163" t="s">
        <v>32</v>
      </c>
      <c r="I112" s="163" t="s">
        <v>32</v>
      </c>
      <c r="J112" s="163"/>
      <c r="K112" s="164" t="s">
        <v>32</v>
      </c>
      <c r="L112" s="166" t="s">
        <v>32</v>
      </c>
      <c r="M112" s="164"/>
      <c r="N112" s="164"/>
      <c r="O112" s="163" t="s">
        <v>32</v>
      </c>
      <c r="P112" s="163" t="s">
        <v>32</v>
      </c>
      <c r="Q112" s="163" t="s">
        <v>32</v>
      </c>
      <c r="R112" s="163"/>
      <c r="S112" s="163" t="s">
        <v>32</v>
      </c>
      <c r="T112" s="164" t="s">
        <v>32</v>
      </c>
      <c r="U112" s="164"/>
      <c r="V112" s="163" t="s">
        <v>32</v>
      </c>
      <c r="W112" s="163" t="s">
        <v>32</v>
      </c>
      <c r="X112" s="163" t="s">
        <v>32</v>
      </c>
      <c r="Y112" s="163"/>
      <c r="Z112" s="163" t="s">
        <v>32</v>
      </c>
      <c r="AA112" s="164" t="s">
        <v>32</v>
      </c>
      <c r="AB112" s="164"/>
      <c r="AC112" s="163" t="s">
        <v>32</v>
      </c>
      <c r="AD112" s="163" t="s">
        <v>32</v>
      </c>
      <c r="AE112" s="163"/>
      <c r="AF112" s="163" t="s">
        <v>32</v>
      </c>
      <c r="AG112" s="163" t="s">
        <v>32</v>
      </c>
      <c r="AH112" s="164"/>
    </row>
    <row r="113" spans="1:34">
      <c r="A113" s="120"/>
      <c r="B113" s="120"/>
      <c r="C113" s="181"/>
      <c r="D113" s="121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2"/>
      <c r="AH113" s="122"/>
    </row>
    <row r="114" spans="1:34">
      <c r="A114" s="120"/>
      <c r="B114" s="120"/>
      <c r="C114" s="181"/>
      <c r="D114" s="121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</row>
  </sheetData>
  <mergeCells count="20">
    <mergeCell ref="A59:AH59"/>
    <mergeCell ref="A1:AH1"/>
    <mergeCell ref="A2:AH2"/>
    <mergeCell ref="A3:AH3"/>
    <mergeCell ref="D4:D5"/>
    <mergeCell ref="D19:D20"/>
    <mergeCell ref="V22:AH22"/>
    <mergeCell ref="X24:AH24"/>
    <mergeCell ref="E41:X41"/>
    <mergeCell ref="X48:AH48"/>
    <mergeCell ref="E50:AH50"/>
    <mergeCell ref="E54:W54"/>
    <mergeCell ref="AD79:AH79"/>
    <mergeCell ref="E108:AH108"/>
    <mergeCell ref="A60:AH60"/>
    <mergeCell ref="A61:AH61"/>
    <mergeCell ref="W68:AH68"/>
    <mergeCell ref="E69:G69"/>
    <mergeCell ref="E71:AH71"/>
    <mergeCell ref="E72:W72"/>
  </mergeCells>
  <pageMargins left="0.25" right="0.25" top="0.75" bottom="0.75" header="0.3" footer="0.3"/>
  <pageSetup paperSize="9" scale="2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3"/>
  <sheetViews>
    <sheetView zoomScale="80" zoomScaleNormal="80" workbookViewId="0">
      <selection activeCell="P35" sqref="P35"/>
    </sheetView>
  </sheetViews>
  <sheetFormatPr defaultRowHeight="15"/>
  <cols>
    <col min="2" max="2" width="22" customWidth="1"/>
    <col min="5" max="35" width="5.140625" customWidth="1"/>
  </cols>
  <sheetData>
    <row r="1" spans="1:38">
      <c r="A1" s="322" t="s">
        <v>381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4"/>
    </row>
    <row r="2" spans="1:38">
      <c r="A2" s="325"/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7"/>
    </row>
    <row r="3" spans="1:38">
      <c r="A3" s="325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7"/>
    </row>
    <row r="4" spans="1:38">
      <c r="A4" s="195" t="s">
        <v>1</v>
      </c>
      <c r="B4" s="196" t="s">
        <v>2</v>
      </c>
      <c r="C4" s="196" t="s">
        <v>3</v>
      </c>
      <c r="D4" s="317" t="s">
        <v>4</v>
      </c>
      <c r="E4" s="197">
        <v>1</v>
      </c>
      <c r="F4" s="198">
        <v>2</v>
      </c>
      <c r="G4" s="198">
        <v>3</v>
      </c>
      <c r="H4" s="197">
        <v>4</v>
      </c>
      <c r="I4" s="197">
        <v>5</v>
      </c>
      <c r="J4" s="197">
        <v>6</v>
      </c>
      <c r="K4" s="198">
        <v>7</v>
      </c>
      <c r="L4" s="197">
        <v>8</v>
      </c>
      <c r="M4" s="198">
        <v>9</v>
      </c>
      <c r="N4" s="198">
        <v>10</v>
      </c>
      <c r="O4" s="197">
        <v>11</v>
      </c>
      <c r="P4" s="197">
        <v>12</v>
      </c>
      <c r="Q4" s="197">
        <v>13</v>
      </c>
      <c r="R4" s="197">
        <v>14</v>
      </c>
      <c r="S4" s="197">
        <v>15</v>
      </c>
      <c r="T4" s="198">
        <v>16</v>
      </c>
      <c r="U4" s="198">
        <v>17</v>
      </c>
      <c r="V4" s="197">
        <v>18</v>
      </c>
      <c r="W4" s="197">
        <v>19</v>
      </c>
      <c r="X4" s="197">
        <v>20</v>
      </c>
      <c r="Y4" s="197">
        <v>21</v>
      </c>
      <c r="Z4" s="197">
        <v>22</v>
      </c>
      <c r="AA4" s="198">
        <v>23</v>
      </c>
      <c r="AB4" s="198">
        <v>24</v>
      </c>
      <c r="AC4" s="197">
        <v>25</v>
      </c>
      <c r="AD4" s="197">
        <v>26</v>
      </c>
      <c r="AE4" s="197">
        <v>27</v>
      </c>
      <c r="AF4" s="197">
        <v>28</v>
      </c>
      <c r="AG4" s="197">
        <v>29</v>
      </c>
      <c r="AH4" s="198">
        <v>30</v>
      </c>
      <c r="AI4" s="197"/>
      <c r="AJ4" s="318" t="s">
        <v>0</v>
      </c>
      <c r="AK4" s="319" t="s">
        <v>5</v>
      </c>
      <c r="AL4" s="320" t="s">
        <v>6</v>
      </c>
    </row>
    <row r="5" spans="1:38">
      <c r="A5" s="195"/>
      <c r="B5" s="196" t="s">
        <v>382</v>
      </c>
      <c r="C5" s="196" t="s">
        <v>383</v>
      </c>
      <c r="D5" s="317"/>
      <c r="E5" s="197" t="s">
        <v>13</v>
      </c>
      <c r="F5" s="198" t="s">
        <v>14</v>
      </c>
      <c r="G5" s="198" t="s">
        <v>8</v>
      </c>
      <c r="H5" s="197" t="s">
        <v>9</v>
      </c>
      <c r="I5" s="197" t="s">
        <v>10</v>
      </c>
      <c r="J5" s="197" t="s">
        <v>11</v>
      </c>
      <c r="K5" s="198" t="s">
        <v>12</v>
      </c>
      <c r="L5" s="197" t="s">
        <v>13</v>
      </c>
      <c r="M5" s="198" t="s">
        <v>14</v>
      </c>
      <c r="N5" s="198" t="s">
        <v>8</v>
      </c>
      <c r="O5" s="197" t="s">
        <v>9</v>
      </c>
      <c r="P5" s="197" t="s">
        <v>10</v>
      </c>
      <c r="Q5" s="197" t="s">
        <v>11</v>
      </c>
      <c r="R5" s="197" t="s">
        <v>12</v>
      </c>
      <c r="S5" s="197" t="s">
        <v>13</v>
      </c>
      <c r="T5" s="198" t="s">
        <v>14</v>
      </c>
      <c r="U5" s="198" t="s">
        <v>8</v>
      </c>
      <c r="V5" s="197" t="s">
        <v>9</v>
      </c>
      <c r="W5" s="197" t="s">
        <v>10</v>
      </c>
      <c r="X5" s="197" t="s">
        <v>11</v>
      </c>
      <c r="Y5" s="197" t="s">
        <v>12</v>
      </c>
      <c r="Z5" s="197" t="s">
        <v>13</v>
      </c>
      <c r="AA5" s="198" t="s">
        <v>14</v>
      </c>
      <c r="AB5" s="198" t="s">
        <v>8</v>
      </c>
      <c r="AC5" s="197" t="s">
        <v>9</v>
      </c>
      <c r="AD5" s="197" t="s">
        <v>10</v>
      </c>
      <c r="AE5" s="197" t="s">
        <v>11</v>
      </c>
      <c r="AF5" s="197" t="s">
        <v>12</v>
      </c>
      <c r="AG5" s="197" t="s">
        <v>13</v>
      </c>
      <c r="AH5" s="198" t="s">
        <v>14</v>
      </c>
      <c r="AI5" s="197"/>
      <c r="AJ5" s="318"/>
      <c r="AK5" s="319"/>
      <c r="AL5" s="320"/>
    </row>
    <row r="6" spans="1:38">
      <c r="A6" s="199">
        <v>426237</v>
      </c>
      <c r="B6" s="200" t="s">
        <v>384</v>
      </c>
      <c r="C6" s="201">
        <v>17191</v>
      </c>
      <c r="D6" s="202" t="s">
        <v>385</v>
      </c>
      <c r="E6" s="203" t="s">
        <v>20</v>
      </c>
      <c r="F6" s="204"/>
      <c r="G6" s="204"/>
      <c r="H6" s="203" t="s">
        <v>20</v>
      </c>
      <c r="I6" s="203" t="s">
        <v>23</v>
      </c>
      <c r="J6" s="203" t="s">
        <v>20</v>
      </c>
      <c r="K6" s="204"/>
      <c r="L6" s="203" t="s">
        <v>20</v>
      </c>
      <c r="M6" s="204"/>
      <c r="N6" s="204"/>
      <c r="O6" s="203" t="s">
        <v>20</v>
      </c>
      <c r="P6" s="203" t="s">
        <v>23</v>
      </c>
      <c r="Q6" s="203" t="s">
        <v>20</v>
      </c>
      <c r="R6" s="203" t="s">
        <v>23</v>
      </c>
      <c r="S6" s="203" t="s">
        <v>20</v>
      </c>
      <c r="T6" s="204"/>
      <c r="U6" s="204"/>
      <c r="V6" s="203" t="s">
        <v>20</v>
      </c>
      <c r="W6" s="203" t="s">
        <v>23</v>
      </c>
      <c r="X6" s="203" t="s">
        <v>20</v>
      </c>
      <c r="Y6" s="203" t="s">
        <v>23</v>
      </c>
      <c r="Z6" s="203" t="s">
        <v>20</v>
      </c>
      <c r="AA6" s="204"/>
      <c r="AB6" s="204"/>
      <c r="AC6" s="203" t="s">
        <v>20</v>
      </c>
      <c r="AD6" s="203" t="s">
        <v>23</v>
      </c>
      <c r="AE6" s="203" t="s">
        <v>20</v>
      </c>
      <c r="AF6" s="203" t="s">
        <v>23</v>
      </c>
      <c r="AG6" s="203" t="s">
        <v>20</v>
      </c>
      <c r="AH6" s="204"/>
      <c r="AI6" s="203"/>
      <c r="AJ6" s="202">
        <f>AN6</f>
        <v>0</v>
      </c>
      <c r="AK6" s="205"/>
      <c r="AL6" s="206">
        <v>0</v>
      </c>
    </row>
    <row r="7" spans="1:38">
      <c r="A7" s="207" t="s">
        <v>1</v>
      </c>
      <c r="B7" s="196" t="s">
        <v>2</v>
      </c>
      <c r="C7" s="196" t="s">
        <v>3</v>
      </c>
      <c r="D7" s="317" t="s">
        <v>4</v>
      </c>
      <c r="E7" s="197">
        <v>1</v>
      </c>
      <c r="F7" s="198">
        <v>2</v>
      </c>
      <c r="G7" s="198">
        <v>3</v>
      </c>
      <c r="H7" s="197">
        <v>4</v>
      </c>
      <c r="I7" s="197">
        <v>5</v>
      </c>
      <c r="J7" s="197">
        <v>6</v>
      </c>
      <c r="K7" s="198">
        <v>7</v>
      </c>
      <c r="L7" s="197">
        <v>8</v>
      </c>
      <c r="M7" s="198">
        <v>9</v>
      </c>
      <c r="N7" s="198">
        <v>10</v>
      </c>
      <c r="O7" s="197">
        <v>11</v>
      </c>
      <c r="P7" s="197">
        <v>12</v>
      </c>
      <c r="Q7" s="197">
        <v>13</v>
      </c>
      <c r="R7" s="197">
        <v>14</v>
      </c>
      <c r="S7" s="197">
        <v>15</v>
      </c>
      <c r="T7" s="198">
        <v>16</v>
      </c>
      <c r="U7" s="198">
        <v>17</v>
      </c>
      <c r="V7" s="197">
        <v>18</v>
      </c>
      <c r="W7" s="197">
        <v>19</v>
      </c>
      <c r="X7" s="197">
        <v>20</v>
      </c>
      <c r="Y7" s="197">
        <v>21</v>
      </c>
      <c r="Z7" s="197">
        <v>22</v>
      </c>
      <c r="AA7" s="198">
        <v>23</v>
      </c>
      <c r="AB7" s="198">
        <v>24</v>
      </c>
      <c r="AC7" s="197">
        <v>25</v>
      </c>
      <c r="AD7" s="197">
        <v>26</v>
      </c>
      <c r="AE7" s="197">
        <v>27</v>
      </c>
      <c r="AF7" s="197">
        <v>28</v>
      </c>
      <c r="AG7" s="197">
        <v>29</v>
      </c>
      <c r="AH7" s="198">
        <v>30</v>
      </c>
      <c r="AI7" s="197"/>
      <c r="AJ7" s="318" t="s">
        <v>0</v>
      </c>
      <c r="AK7" s="319" t="s">
        <v>5</v>
      </c>
      <c r="AL7" s="320" t="s">
        <v>6</v>
      </c>
    </row>
    <row r="8" spans="1:38">
      <c r="A8" s="207"/>
      <c r="B8" s="196" t="s">
        <v>386</v>
      </c>
      <c r="C8" s="196" t="s">
        <v>387</v>
      </c>
      <c r="D8" s="317"/>
      <c r="E8" s="197" t="s">
        <v>13</v>
      </c>
      <c r="F8" s="198" t="s">
        <v>14</v>
      </c>
      <c r="G8" s="198" t="s">
        <v>8</v>
      </c>
      <c r="H8" s="197" t="s">
        <v>9</v>
      </c>
      <c r="I8" s="197" t="s">
        <v>10</v>
      </c>
      <c r="J8" s="197" t="s">
        <v>11</v>
      </c>
      <c r="K8" s="198" t="s">
        <v>12</v>
      </c>
      <c r="L8" s="197" t="s">
        <v>13</v>
      </c>
      <c r="M8" s="198" t="s">
        <v>14</v>
      </c>
      <c r="N8" s="198" t="s">
        <v>8</v>
      </c>
      <c r="O8" s="197" t="s">
        <v>9</v>
      </c>
      <c r="P8" s="197" t="s">
        <v>10</v>
      </c>
      <c r="Q8" s="197" t="s">
        <v>11</v>
      </c>
      <c r="R8" s="197" t="s">
        <v>12</v>
      </c>
      <c r="S8" s="197" t="s">
        <v>13</v>
      </c>
      <c r="T8" s="198" t="s">
        <v>14</v>
      </c>
      <c r="U8" s="198" t="s">
        <v>8</v>
      </c>
      <c r="V8" s="197" t="s">
        <v>9</v>
      </c>
      <c r="W8" s="197" t="s">
        <v>10</v>
      </c>
      <c r="X8" s="197" t="s">
        <v>11</v>
      </c>
      <c r="Y8" s="197" t="s">
        <v>12</v>
      </c>
      <c r="Z8" s="197" t="s">
        <v>13</v>
      </c>
      <c r="AA8" s="198" t="s">
        <v>14</v>
      </c>
      <c r="AB8" s="198" t="s">
        <v>8</v>
      </c>
      <c r="AC8" s="197" t="s">
        <v>9</v>
      </c>
      <c r="AD8" s="197" t="s">
        <v>10</v>
      </c>
      <c r="AE8" s="197" t="s">
        <v>11</v>
      </c>
      <c r="AF8" s="197" t="s">
        <v>12</v>
      </c>
      <c r="AG8" s="197" t="s">
        <v>13</v>
      </c>
      <c r="AH8" s="198" t="s">
        <v>14</v>
      </c>
      <c r="AI8" s="197"/>
      <c r="AJ8" s="318"/>
      <c r="AK8" s="319"/>
      <c r="AL8" s="320"/>
    </row>
    <row r="9" spans="1:38">
      <c r="A9" s="208" t="s">
        <v>388</v>
      </c>
      <c r="B9" s="200" t="s">
        <v>389</v>
      </c>
      <c r="C9" s="201" t="s">
        <v>390</v>
      </c>
      <c r="D9" s="209" t="s">
        <v>391</v>
      </c>
      <c r="E9" s="203" t="s">
        <v>21</v>
      </c>
      <c r="F9" s="204"/>
      <c r="G9" s="204"/>
      <c r="H9" s="203" t="s">
        <v>21</v>
      </c>
      <c r="I9" s="203" t="s">
        <v>21</v>
      </c>
      <c r="J9" s="203" t="s">
        <v>21</v>
      </c>
      <c r="K9" s="204"/>
      <c r="L9" s="203" t="s">
        <v>21</v>
      </c>
      <c r="M9" s="204"/>
      <c r="N9" s="204"/>
      <c r="O9" s="203" t="s">
        <v>21</v>
      </c>
      <c r="P9" s="203" t="s">
        <v>21</v>
      </c>
      <c r="Q9" s="203" t="s">
        <v>21</v>
      </c>
      <c r="R9" s="203" t="s">
        <v>21</v>
      </c>
      <c r="S9" s="203" t="s">
        <v>21</v>
      </c>
      <c r="T9" s="204"/>
      <c r="U9" s="204"/>
      <c r="V9" s="203" t="s">
        <v>21</v>
      </c>
      <c r="W9" s="203" t="s">
        <v>21</v>
      </c>
      <c r="X9" s="203" t="s">
        <v>21</v>
      </c>
      <c r="Y9" s="203" t="s">
        <v>21</v>
      </c>
      <c r="Z9" s="203" t="s">
        <v>21</v>
      </c>
      <c r="AA9" s="204"/>
      <c r="AB9" s="204"/>
      <c r="AC9" s="203" t="s">
        <v>21</v>
      </c>
      <c r="AD9" s="203" t="s">
        <v>21</v>
      </c>
      <c r="AE9" s="203" t="s">
        <v>21</v>
      </c>
      <c r="AF9" s="203" t="s">
        <v>21</v>
      </c>
      <c r="AG9" s="203" t="s">
        <v>21</v>
      </c>
      <c r="AH9" s="204"/>
      <c r="AI9" s="203"/>
      <c r="AJ9" s="202">
        <v>132</v>
      </c>
      <c r="AK9" s="205">
        <f>AJ9+AL9</f>
        <v>132</v>
      </c>
      <c r="AL9" s="206">
        <v>0</v>
      </c>
    </row>
    <row r="10" spans="1:38">
      <c r="A10" s="207" t="s">
        <v>1</v>
      </c>
      <c r="B10" s="196" t="s">
        <v>2</v>
      </c>
      <c r="C10" s="196" t="s">
        <v>3</v>
      </c>
      <c r="D10" s="317" t="s">
        <v>4</v>
      </c>
      <c r="E10" s="197">
        <v>1</v>
      </c>
      <c r="F10" s="198">
        <v>2</v>
      </c>
      <c r="G10" s="198">
        <v>3</v>
      </c>
      <c r="H10" s="197">
        <v>4</v>
      </c>
      <c r="I10" s="197">
        <v>5</v>
      </c>
      <c r="J10" s="197">
        <v>6</v>
      </c>
      <c r="K10" s="198">
        <v>7</v>
      </c>
      <c r="L10" s="197">
        <v>8</v>
      </c>
      <c r="M10" s="198">
        <v>9</v>
      </c>
      <c r="N10" s="198">
        <v>10</v>
      </c>
      <c r="O10" s="197">
        <v>11</v>
      </c>
      <c r="P10" s="197">
        <v>12</v>
      </c>
      <c r="Q10" s="197">
        <v>13</v>
      </c>
      <c r="R10" s="197">
        <v>14</v>
      </c>
      <c r="S10" s="197">
        <v>15</v>
      </c>
      <c r="T10" s="198">
        <v>16</v>
      </c>
      <c r="U10" s="198">
        <v>17</v>
      </c>
      <c r="V10" s="197">
        <v>18</v>
      </c>
      <c r="W10" s="197">
        <v>19</v>
      </c>
      <c r="X10" s="197">
        <v>20</v>
      </c>
      <c r="Y10" s="197">
        <v>21</v>
      </c>
      <c r="Z10" s="197">
        <v>22</v>
      </c>
      <c r="AA10" s="198">
        <v>23</v>
      </c>
      <c r="AB10" s="198">
        <v>24</v>
      </c>
      <c r="AC10" s="197">
        <v>25</v>
      </c>
      <c r="AD10" s="197">
        <v>26</v>
      </c>
      <c r="AE10" s="197">
        <v>27</v>
      </c>
      <c r="AF10" s="197">
        <v>28</v>
      </c>
      <c r="AG10" s="197">
        <v>29</v>
      </c>
      <c r="AH10" s="198">
        <v>30</v>
      </c>
      <c r="AI10" s="197"/>
      <c r="AJ10" s="318" t="s">
        <v>0</v>
      </c>
      <c r="AK10" s="319" t="s">
        <v>5</v>
      </c>
      <c r="AL10" s="320" t="s">
        <v>6</v>
      </c>
    </row>
    <row r="11" spans="1:38">
      <c r="A11" s="207"/>
      <c r="B11" s="196" t="s">
        <v>392</v>
      </c>
      <c r="C11" s="196"/>
      <c r="D11" s="317"/>
      <c r="E11" s="197" t="s">
        <v>13</v>
      </c>
      <c r="F11" s="198" t="s">
        <v>14</v>
      </c>
      <c r="G11" s="198" t="s">
        <v>8</v>
      </c>
      <c r="H11" s="197" t="s">
        <v>9</v>
      </c>
      <c r="I11" s="197" t="s">
        <v>10</v>
      </c>
      <c r="J11" s="197" t="s">
        <v>11</v>
      </c>
      <c r="K11" s="198" t="s">
        <v>12</v>
      </c>
      <c r="L11" s="197" t="s">
        <v>13</v>
      </c>
      <c r="M11" s="198" t="s">
        <v>14</v>
      </c>
      <c r="N11" s="198" t="s">
        <v>8</v>
      </c>
      <c r="O11" s="197" t="s">
        <v>9</v>
      </c>
      <c r="P11" s="197" t="s">
        <v>10</v>
      </c>
      <c r="Q11" s="197" t="s">
        <v>11</v>
      </c>
      <c r="R11" s="197" t="s">
        <v>12</v>
      </c>
      <c r="S11" s="197" t="s">
        <v>13</v>
      </c>
      <c r="T11" s="198" t="s">
        <v>14</v>
      </c>
      <c r="U11" s="198" t="s">
        <v>8</v>
      </c>
      <c r="V11" s="197" t="s">
        <v>9</v>
      </c>
      <c r="W11" s="197" t="s">
        <v>10</v>
      </c>
      <c r="X11" s="197" t="s">
        <v>11</v>
      </c>
      <c r="Y11" s="197" t="s">
        <v>12</v>
      </c>
      <c r="Z11" s="197" t="s">
        <v>13</v>
      </c>
      <c r="AA11" s="198" t="s">
        <v>14</v>
      </c>
      <c r="AB11" s="198" t="s">
        <v>8</v>
      </c>
      <c r="AC11" s="197" t="s">
        <v>9</v>
      </c>
      <c r="AD11" s="197" t="s">
        <v>10</v>
      </c>
      <c r="AE11" s="197" t="s">
        <v>11</v>
      </c>
      <c r="AF11" s="197" t="s">
        <v>12</v>
      </c>
      <c r="AG11" s="197" t="s">
        <v>13</v>
      </c>
      <c r="AH11" s="198" t="s">
        <v>14</v>
      </c>
      <c r="AI11" s="197"/>
      <c r="AJ11" s="318"/>
      <c r="AK11" s="319"/>
      <c r="AL11" s="320"/>
    </row>
    <row r="12" spans="1:38">
      <c r="A12" s="208" t="s">
        <v>393</v>
      </c>
      <c r="B12" s="200" t="s">
        <v>394</v>
      </c>
      <c r="C12" s="201" t="s">
        <v>395</v>
      </c>
      <c r="D12" s="202" t="s">
        <v>396</v>
      </c>
      <c r="E12" s="203" t="s">
        <v>21</v>
      </c>
      <c r="F12" s="210" t="s">
        <v>21</v>
      </c>
      <c r="G12" s="204"/>
      <c r="H12" s="203" t="s">
        <v>21</v>
      </c>
      <c r="I12" s="203" t="s">
        <v>21</v>
      </c>
      <c r="J12" s="203" t="s">
        <v>21</v>
      </c>
      <c r="K12" s="210" t="s">
        <v>21</v>
      </c>
      <c r="L12" s="203" t="s">
        <v>21</v>
      </c>
      <c r="M12" s="210" t="s">
        <v>21</v>
      </c>
      <c r="N12" s="204"/>
      <c r="O12" s="203" t="s">
        <v>21</v>
      </c>
      <c r="P12" s="203" t="s">
        <v>21</v>
      </c>
      <c r="Q12" s="203" t="s">
        <v>21</v>
      </c>
      <c r="R12" s="203" t="s">
        <v>21</v>
      </c>
      <c r="S12" s="203" t="s">
        <v>21</v>
      </c>
      <c r="T12" s="210" t="s">
        <v>21</v>
      </c>
      <c r="U12" s="204"/>
      <c r="V12" s="203" t="s">
        <v>21</v>
      </c>
      <c r="W12" s="203" t="s">
        <v>21</v>
      </c>
      <c r="X12" s="203" t="s">
        <v>21</v>
      </c>
      <c r="Y12" s="203" t="s">
        <v>21</v>
      </c>
      <c r="Z12" s="203" t="s">
        <v>21</v>
      </c>
      <c r="AA12" s="204" t="s">
        <v>15</v>
      </c>
      <c r="AB12" s="204" t="s">
        <v>15</v>
      </c>
      <c r="AC12" s="203" t="s">
        <v>21</v>
      </c>
      <c r="AD12" s="203" t="s">
        <v>21</v>
      </c>
      <c r="AE12" s="203" t="s">
        <v>21</v>
      </c>
      <c r="AF12" s="203" t="s">
        <v>21</v>
      </c>
      <c r="AG12" s="203" t="s">
        <v>21</v>
      </c>
      <c r="AH12" s="210" t="s">
        <v>21</v>
      </c>
      <c r="AI12" s="203"/>
      <c r="AJ12" s="202">
        <v>90</v>
      </c>
      <c r="AK12" s="205">
        <v>90</v>
      </c>
      <c r="AL12" s="206">
        <v>0</v>
      </c>
    </row>
    <row r="13" spans="1:38">
      <c r="A13" s="211" t="s">
        <v>397</v>
      </c>
      <c r="B13" s="212" t="s">
        <v>398</v>
      </c>
      <c r="C13" s="213" t="s">
        <v>395</v>
      </c>
      <c r="D13" s="214" t="s">
        <v>103</v>
      </c>
      <c r="E13" s="215"/>
      <c r="F13" s="216"/>
      <c r="G13" s="198"/>
      <c r="H13" s="197"/>
      <c r="I13" s="215"/>
      <c r="J13" s="197"/>
      <c r="K13" s="198"/>
      <c r="L13" s="217"/>
      <c r="M13" s="198"/>
      <c r="N13" s="216" t="s">
        <v>21</v>
      </c>
      <c r="O13" s="197"/>
      <c r="P13" s="215"/>
      <c r="Q13" s="197"/>
      <c r="R13" s="197"/>
      <c r="S13" s="197"/>
      <c r="T13" s="198"/>
      <c r="U13" s="198"/>
      <c r="V13" s="197"/>
      <c r="W13" s="197"/>
      <c r="X13" s="197"/>
      <c r="Y13" s="197"/>
      <c r="Z13" s="197"/>
      <c r="AA13" s="216" t="s">
        <v>21</v>
      </c>
      <c r="AB13" s="198"/>
      <c r="AC13" s="197"/>
      <c r="AD13" s="197"/>
      <c r="AE13" s="197"/>
      <c r="AF13" s="197"/>
      <c r="AG13" s="197"/>
      <c r="AH13" s="198"/>
      <c r="AI13" s="197"/>
      <c r="AJ13" s="218"/>
      <c r="AK13" s="219"/>
      <c r="AL13" s="220"/>
    </row>
    <row r="14" spans="1:38">
      <c r="A14" s="221">
        <v>125091</v>
      </c>
      <c r="B14" s="222" t="s">
        <v>399</v>
      </c>
      <c r="C14" s="213" t="s">
        <v>395</v>
      </c>
      <c r="D14" s="214" t="s">
        <v>103</v>
      </c>
      <c r="E14" s="223"/>
      <c r="F14" s="210"/>
      <c r="G14" s="210" t="s">
        <v>21</v>
      </c>
      <c r="H14" s="223"/>
      <c r="I14" s="203"/>
      <c r="J14" s="223"/>
      <c r="K14" s="204"/>
      <c r="L14" s="223"/>
      <c r="M14" s="204" t="s">
        <v>15</v>
      </c>
      <c r="N14" s="204" t="s">
        <v>15</v>
      </c>
      <c r="O14" s="223"/>
      <c r="P14" s="203"/>
      <c r="Q14" s="203"/>
      <c r="R14" s="203"/>
      <c r="S14" s="203"/>
      <c r="T14" s="210"/>
      <c r="U14" s="210" t="s">
        <v>21</v>
      </c>
      <c r="V14" s="203"/>
      <c r="W14" s="203"/>
      <c r="X14" s="223"/>
      <c r="Y14" s="203"/>
      <c r="Z14" s="224"/>
      <c r="AA14" s="225"/>
      <c r="AB14" s="226" t="s">
        <v>21</v>
      </c>
      <c r="AC14" s="227"/>
      <c r="AD14" s="224"/>
      <c r="AE14" s="223"/>
      <c r="AF14" s="228"/>
      <c r="AG14" s="224"/>
      <c r="AH14" s="225"/>
      <c r="AI14" s="228"/>
      <c r="AJ14" s="229"/>
      <c r="AK14" s="230"/>
      <c r="AL14" s="231"/>
    </row>
    <row r="15" spans="1:38">
      <c r="A15" s="232"/>
      <c r="B15" s="233"/>
      <c r="C15" s="234"/>
      <c r="D15" s="235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7"/>
      <c r="AL15" s="238"/>
    </row>
    <row r="16" spans="1:38">
      <c r="A16" s="239"/>
      <c r="B16" s="240" t="s">
        <v>400</v>
      </c>
      <c r="C16" s="241"/>
      <c r="D16" s="235"/>
      <c r="E16" s="242"/>
      <c r="F16" s="242"/>
      <c r="G16" s="242"/>
      <c r="H16" s="243" t="s">
        <v>401</v>
      </c>
      <c r="I16" s="244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6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7"/>
      <c r="AL16" s="248"/>
    </row>
    <row r="17" spans="1:38">
      <c r="A17" s="249"/>
      <c r="B17" s="250" t="s">
        <v>20</v>
      </c>
      <c r="C17" s="251" t="s">
        <v>396</v>
      </c>
      <c r="D17" s="242"/>
      <c r="E17" s="242"/>
      <c r="F17" s="242"/>
      <c r="G17" s="242"/>
      <c r="H17" s="252"/>
      <c r="I17" s="253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54"/>
      <c r="W17" s="242"/>
      <c r="X17" s="242"/>
      <c r="Y17" s="316" t="s">
        <v>402</v>
      </c>
      <c r="Z17" s="316"/>
      <c r="AA17" s="316"/>
      <c r="AB17" s="316"/>
      <c r="AC17" s="316"/>
      <c r="AD17" s="316"/>
      <c r="AE17" s="316"/>
      <c r="AF17" s="316"/>
      <c r="AG17" s="316"/>
      <c r="AH17" s="316"/>
      <c r="AI17" s="316"/>
      <c r="AJ17" s="242"/>
      <c r="AK17" s="247"/>
      <c r="AL17" s="248"/>
    </row>
    <row r="18" spans="1:38">
      <c r="A18" s="249"/>
      <c r="B18" s="255" t="s">
        <v>23</v>
      </c>
      <c r="C18" s="256" t="s">
        <v>403</v>
      </c>
      <c r="D18" s="242"/>
      <c r="E18" s="242"/>
      <c r="F18" s="242"/>
      <c r="G18" s="242"/>
      <c r="H18" s="252"/>
      <c r="I18" s="253"/>
      <c r="J18" s="242"/>
      <c r="K18" s="242"/>
      <c r="L18" s="257"/>
      <c r="M18" s="257"/>
      <c r="N18" s="242"/>
      <c r="O18" s="242"/>
      <c r="P18" s="242"/>
      <c r="Q18" s="242"/>
      <c r="R18" s="242"/>
      <c r="S18" s="242"/>
      <c r="T18" s="242"/>
      <c r="U18" s="242"/>
      <c r="V18" s="254"/>
      <c r="W18" s="258"/>
      <c r="X18" s="258"/>
      <c r="Y18" s="321" t="s">
        <v>81</v>
      </c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247"/>
      <c r="AK18" s="247"/>
      <c r="AL18" s="248"/>
    </row>
    <row r="19" spans="1:38">
      <c r="A19" s="259"/>
      <c r="B19" s="260" t="s">
        <v>360</v>
      </c>
      <c r="C19" s="261" t="s">
        <v>404</v>
      </c>
      <c r="D19" s="247"/>
      <c r="E19" s="247"/>
      <c r="F19" s="247"/>
      <c r="G19" s="247"/>
      <c r="H19" s="262"/>
      <c r="I19" s="263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64"/>
      <c r="W19" s="258"/>
      <c r="X19" s="258"/>
      <c r="Y19" s="316" t="s">
        <v>405</v>
      </c>
      <c r="Z19" s="316"/>
      <c r="AA19" s="316"/>
      <c r="AB19" s="316"/>
      <c r="AC19" s="316"/>
      <c r="AD19" s="316"/>
      <c r="AE19" s="316"/>
      <c r="AF19" s="316"/>
      <c r="AG19" s="316"/>
      <c r="AH19" s="316"/>
      <c r="AI19" s="316"/>
      <c r="AJ19" s="247"/>
      <c r="AK19" s="247"/>
      <c r="AL19" s="248"/>
    </row>
    <row r="20" spans="1:38">
      <c r="A20" s="265"/>
      <c r="B20" s="266" t="s">
        <v>21</v>
      </c>
      <c r="C20" s="267" t="s">
        <v>406</v>
      </c>
      <c r="D20" s="247"/>
      <c r="E20" s="247"/>
      <c r="F20" s="247"/>
      <c r="G20" s="247"/>
      <c r="H20" s="268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64"/>
      <c r="W20" s="258"/>
      <c r="X20" s="258"/>
      <c r="Y20" s="316" t="s">
        <v>407</v>
      </c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  <c r="AJ20" s="247"/>
      <c r="AK20" s="247"/>
      <c r="AL20" s="248"/>
    </row>
    <row r="21" spans="1:38">
      <c r="A21" s="259"/>
      <c r="D21" s="247"/>
      <c r="E21" s="247"/>
      <c r="F21" s="247"/>
      <c r="G21" s="247"/>
      <c r="H21" s="269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1"/>
      <c r="W21" s="258"/>
      <c r="X21" s="258"/>
      <c r="Y21" s="267"/>
      <c r="Z21" s="267"/>
      <c r="AA21" s="267"/>
      <c r="AB21" s="267"/>
      <c r="AC21" s="267"/>
      <c r="AD21" s="267"/>
      <c r="AE21" s="258"/>
      <c r="AF21" s="267"/>
      <c r="AG21" s="267"/>
      <c r="AH21" s="267"/>
      <c r="AI21" s="267"/>
      <c r="AJ21" s="267"/>
      <c r="AK21" s="267"/>
      <c r="AL21" s="248"/>
    </row>
    <row r="22" spans="1:38">
      <c r="A22" s="265"/>
      <c r="B22" s="1"/>
      <c r="C22" s="1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AL22" s="272"/>
    </row>
    <row r="23" spans="1:38">
      <c r="A23" s="273"/>
      <c r="B23" s="274"/>
      <c r="C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</sheetData>
  <mergeCells count="17">
    <mergeCell ref="AL10:AL11"/>
    <mergeCell ref="Y17:AI17"/>
    <mergeCell ref="Y18:AI18"/>
    <mergeCell ref="A1:AL3"/>
    <mergeCell ref="D4:D5"/>
    <mergeCell ref="AJ4:AJ5"/>
    <mergeCell ref="AK4:AK5"/>
    <mergeCell ref="AL4:AL5"/>
    <mergeCell ref="D7:D8"/>
    <mergeCell ref="AJ7:AJ8"/>
    <mergeCell ref="AK7:AK8"/>
    <mergeCell ref="AL7:AL8"/>
    <mergeCell ref="Y19:AI19"/>
    <mergeCell ref="Y20:AI20"/>
    <mergeCell ref="D10:D11"/>
    <mergeCell ref="AJ10:AJ11"/>
    <mergeCell ref="AK10:AK11"/>
  </mergeCells>
  <pageMargins left="0.511811024" right="0.511811024" top="0.78740157499999996" bottom="0.78740157499999996" header="0.31496062000000002" footer="0.31496062000000002"/>
  <pageSetup paperSize="9" scale="29" orientation="landscape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37"/>
  <sheetViews>
    <sheetView topLeftCell="A13" workbookViewId="0">
      <selection activeCell="J32" sqref="J32"/>
    </sheetView>
  </sheetViews>
  <sheetFormatPr defaultColWidth="9.140625" defaultRowHeight="15"/>
  <cols>
    <col min="1" max="1" width="11.5703125" style="1" customWidth="1"/>
    <col min="2" max="2" width="20" style="1" customWidth="1"/>
    <col min="3" max="3" width="6.85546875" style="73" customWidth="1"/>
    <col min="4" max="4" width="8.28515625" style="73" customWidth="1"/>
    <col min="5" max="35" width="4.140625" style="1" customWidth="1"/>
    <col min="36" max="36" width="7" style="1" customWidth="1"/>
    <col min="37" max="37" width="5.42578125" style="1" customWidth="1"/>
    <col min="38" max="38" width="7.5703125" style="1" customWidth="1"/>
    <col min="39" max="39" width="2.85546875" style="1" customWidth="1"/>
    <col min="40" max="59" width="5.28515625" style="1" customWidth="1"/>
    <col min="60" max="60" width="4.85546875" style="1" customWidth="1"/>
    <col min="61" max="61" width="4.140625" style="1" customWidth="1"/>
    <col min="62" max="62" width="6.28515625" style="1" customWidth="1"/>
    <col min="63" max="63" width="8.7109375" style="1" customWidth="1"/>
    <col min="64" max="232" width="9.140625" style="1"/>
    <col min="233" max="233" width="20.28515625" style="1" customWidth="1"/>
    <col min="234" max="234" width="10.42578125" style="1" customWidth="1"/>
    <col min="235" max="235" width="15.140625" style="1" customWidth="1"/>
    <col min="236" max="266" width="4.42578125" style="1" customWidth="1"/>
    <col min="267" max="488" width="9.140625" style="1"/>
    <col min="489" max="489" width="20.28515625" style="1" customWidth="1"/>
    <col min="490" max="490" width="10.42578125" style="1" customWidth="1"/>
    <col min="491" max="491" width="15.140625" style="1" customWidth="1"/>
    <col min="492" max="522" width="4.42578125" style="1" customWidth="1"/>
    <col min="523" max="744" width="9.140625" style="1"/>
    <col min="745" max="745" width="20.28515625" style="1" customWidth="1"/>
    <col min="746" max="746" width="10.42578125" style="1" customWidth="1"/>
    <col min="747" max="747" width="15.140625" style="1" customWidth="1"/>
    <col min="748" max="778" width="4.42578125" style="1" customWidth="1"/>
    <col min="779" max="1000" width="9.140625" style="1"/>
    <col min="1001" max="1001" width="20.28515625" style="1" customWidth="1"/>
    <col min="1002" max="1002" width="10.42578125" style="1" customWidth="1"/>
    <col min="1003" max="1003" width="15.140625" style="1" customWidth="1"/>
    <col min="1004" max="1023" width="4.42578125" style="1" customWidth="1"/>
    <col min="1024" max="1024" width="11.5703125" customWidth="1"/>
  </cols>
  <sheetData>
    <row r="1" spans="1:1023" ht="25.5" customHeight="1" thickBot="1">
      <c r="A1" s="331" t="s">
        <v>86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</row>
    <row r="2" spans="1:1023" ht="25.5" customHeight="1" thickBot="1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BJ2" s="1" t="s">
        <v>0</v>
      </c>
      <c r="BK2" s="1">
        <v>105.6</v>
      </c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</row>
    <row r="3" spans="1:1023" ht="25.5" customHeight="1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</row>
    <row r="4" spans="1:1023" s="2" customFormat="1" ht="25.5" customHeight="1">
      <c r="A4" s="332" t="s">
        <v>1</v>
      </c>
      <c r="B4" s="63" t="s">
        <v>2</v>
      </c>
      <c r="C4" s="333" t="s">
        <v>3</v>
      </c>
      <c r="D4" s="334" t="s">
        <v>4</v>
      </c>
      <c r="E4" s="64">
        <v>1</v>
      </c>
      <c r="F4" s="64">
        <v>2</v>
      </c>
      <c r="G4" s="64">
        <v>3</v>
      </c>
      <c r="H4" s="64">
        <v>4</v>
      </c>
      <c r="I4" s="64">
        <v>5</v>
      </c>
      <c r="J4" s="64">
        <v>6</v>
      </c>
      <c r="K4" s="64">
        <v>7</v>
      </c>
      <c r="L4" s="64">
        <v>8</v>
      </c>
      <c r="M4" s="64">
        <v>9</v>
      </c>
      <c r="N4" s="64">
        <v>10</v>
      </c>
      <c r="O4" s="64">
        <v>11</v>
      </c>
      <c r="P4" s="64">
        <v>12</v>
      </c>
      <c r="Q4" s="64">
        <v>13</v>
      </c>
      <c r="R4" s="64">
        <v>14</v>
      </c>
      <c r="S4" s="64">
        <v>15</v>
      </c>
      <c r="T4" s="64">
        <v>16</v>
      </c>
      <c r="U4" s="64">
        <v>17</v>
      </c>
      <c r="V4" s="64">
        <v>18</v>
      </c>
      <c r="W4" s="64">
        <v>19</v>
      </c>
      <c r="X4" s="64">
        <v>20</v>
      </c>
      <c r="Y4" s="64">
        <v>21</v>
      </c>
      <c r="Z4" s="64">
        <v>22</v>
      </c>
      <c r="AA4" s="64">
        <v>23</v>
      </c>
      <c r="AB4" s="64">
        <v>24</v>
      </c>
      <c r="AC4" s="64">
        <v>25</v>
      </c>
      <c r="AD4" s="64">
        <v>26</v>
      </c>
      <c r="AE4" s="64">
        <v>27</v>
      </c>
      <c r="AF4" s="64">
        <v>28</v>
      </c>
      <c r="AG4" s="64">
        <v>29</v>
      </c>
      <c r="AH4" s="64">
        <v>30</v>
      </c>
      <c r="AI4" s="64"/>
      <c r="AJ4" s="335" t="s">
        <v>0</v>
      </c>
      <c r="AK4" s="336" t="s">
        <v>5</v>
      </c>
      <c r="AL4" s="337" t="s">
        <v>6</v>
      </c>
    </row>
    <row r="5" spans="1:1023" s="2" customFormat="1" ht="25.5" customHeight="1">
      <c r="A5" s="332"/>
      <c r="B5" s="63" t="s">
        <v>7</v>
      </c>
      <c r="C5" s="333"/>
      <c r="D5" s="333"/>
      <c r="E5" s="68" t="s">
        <v>79</v>
      </c>
      <c r="F5" s="66" t="s">
        <v>79</v>
      </c>
      <c r="G5" s="66" t="s">
        <v>78</v>
      </c>
      <c r="H5" s="68" t="s">
        <v>79</v>
      </c>
      <c r="I5" s="68" t="s">
        <v>22</v>
      </c>
      <c r="J5" s="68" t="s">
        <v>80</v>
      </c>
      <c r="K5" s="66" t="s">
        <v>80</v>
      </c>
      <c r="L5" s="66" t="s">
        <v>79</v>
      </c>
      <c r="M5" s="66" t="s">
        <v>79</v>
      </c>
      <c r="N5" s="66" t="s">
        <v>78</v>
      </c>
      <c r="O5" s="68" t="s">
        <v>79</v>
      </c>
      <c r="P5" s="68" t="s">
        <v>22</v>
      </c>
      <c r="Q5" s="68" t="s">
        <v>80</v>
      </c>
      <c r="R5" s="68" t="s">
        <v>80</v>
      </c>
      <c r="S5" s="68" t="s">
        <v>79</v>
      </c>
      <c r="T5" s="66" t="s">
        <v>79</v>
      </c>
      <c r="U5" s="66" t="s">
        <v>78</v>
      </c>
      <c r="V5" s="68" t="s">
        <v>79</v>
      </c>
      <c r="W5" s="68" t="s">
        <v>22</v>
      </c>
      <c r="X5" s="68" t="s">
        <v>80</v>
      </c>
      <c r="Y5" s="68" t="s">
        <v>80</v>
      </c>
      <c r="Z5" s="68" t="s">
        <v>79</v>
      </c>
      <c r="AA5" s="66" t="s">
        <v>79</v>
      </c>
      <c r="AB5" s="66" t="s">
        <v>78</v>
      </c>
      <c r="AC5" s="68" t="s">
        <v>79</v>
      </c>
      <c r="AD5" s="68" t="s">
        <v>22</v>
      </c>
      <c r="AE5" s="68" t="s">
        <v>80</v>
      </c>
      <c r="AF5" s="68" t="s">
        <v>80</v>
      </c>
      <c r="AG5" s="68" t="s">
        <v>79</v>
      </c>
      <c r="AH5" s="66" t="s">
        <v>79</v>
      </c>
      <c r="AI5" s="66"/>
      <c r="AJ5" s="335"/>
      <c r="AK5" s="336"/>
      <c r="AL5" s="337"/>
      <c r="AM5" s="3"/>
      <c r="AN5" s="4" t="s">
        <v>15</v>
      </c>
      <c r="AO5" s="4" t="s">
        <v>16</v>
      </c>
      <c r="AP5" s="4" t="s">
        <v>17</v>
      </c>
      <c r="AQ5" s="4" t="s">
        <v>18</v>
      </c>
      <c r="AR5" s="4" t="s">
        <v>19</v>
      </c>
      <c r="AS5" s="5" t="s">
        <v>20</v>
      </c>
      <c r="AT5" s="5" t="s">
        <v>21</v>
      </c>
      <c r="AU5" s="5" t="s">
        <v>22</v>
      </c>
      <c r="AV5" s="5" t="s">
        <v>23</v>
      </c>
      <c r="AW5" s="5" t="s">
        <v>24</v>
      </c>
      <c r="AX5" s="5" t="s">
        <v>25</v>
      </c>
      <c r="AY5" s="5" t="s">
        <v>26</v>
      </c>
      <c r="AZ5" s="5" t="s">
        <v>27</v>
      </c>
      <c r="BA5" s="5" t="s">
        <v>28</v>
      </c>
      <c r="BB5" s="5" t="s">
        <v>29</v>
      </c>
      <c r="BC5" s="5" t="s">
        <v>30</v>
      </c>
      <c r="BD5" s="5" t="s">
        <v>31</v>
      </c>
      <c r="BE5" s="5" t="s">
        <v>32</v>
      </c>
      <c r="BF5" s="5" t="s">
        <v>33</v>
      </c>
      <c r="BG5" s="6" t="s">
        <v>34</v>
      </c>
      <c r="BH5" s="6" t="s">
        <v>35</v>
      </c>
      <c r="BJ5" s="4" t="s">
        <v>0</v>
      </c>
      <c r="BK5" s="4" t="s">
        <v>6</v>
      </c>
    </row>
    <row r="6" spans="1:1023" s="2" customFormat="1" ht="25.5" customHeight="1">
      <c r="A6" s="7" t="s">
        <v>36</v>
      </c>
      <c r="B6" s="8" t="s">
        <v>37</v>
      </c>
      <c r="C6" s="70" t="s">
        <v>38</v>
      </c>
      <c r="D6" s="69" t="s">
        <v>88</v>
      </c>
      <c r="E6" s="57" t="s">
        <v>20</v>
      </c>
      <c r="F6" s="59" t="s">
        <v>20</v>
      </c>
      <c r="G6" s="59"/>
      <c r="H6" s="57" t="s">
        <v>20</v>
      </c>
      <c r="I6" s="57" t="s">
        <v>20</v>
      </c>
      <c r="J6" s="57" t="s">
        <v>20</v>
      </c>
      <c r="K6" s="59"/>
      <c r="L6" s="59" t="s">
        <v>20</v>
      </c>
      <c r="M6" s="59" t="s">
        <v>20</v>
      </c>
      <c r="N6" s="59"/>
      <c r="O6" s="57" t="s">
        <v>20</v>
      </c>
      <c r="P6" s="57" t="s">
        <v>20</v>
      </c>
      <c r="Q6" s="57" t="s">
        <v>20</v>
      </c>
      <c r="R6" s="57" t="s">
        <v>20</v>
      </c>
      <c r="S6" s="57" t="s">
        <v>20</v>
      </c>
      <c r="T6" s="59" t="s">
        <v>28</v>
      </c>
      <c r="U6" s="59"/>
      <c r="V6" s="57" t="s">
        <v>20</v>
      </c>
      <c r="W6" s="57" t="s">
        <v>20</v>
      </c>
      <c r="X6" s="57" t="s">
        <v>20</v>
      </c>
      <c r="Y6" s="57" t="s">
        <v>20</v>
      </c>
      <c r="Z6" s="57" t="s">
        <v>20</v>
      </c>
      <c r="AA6" s="59" t="s">
        <v>20</v>
      </c>
      <c r="AB6" s="59"/>
      <c r="AC6" s="57" t="s">
        <v>20</v>
      </c>
      <c r="AD6" s="57" t="s">
        <v>20</v>
      </c>
      <c r="AE6" s="57" t="s">
        <v>20</v>
      </c>
      <c r="AF6" s="57" t="s">
        <v>20</v>
      </c>
      <c r="AG6" s="57" t="s">
        <v>20</v>
      </c>
      <c r="AH6" s="59" t="s">
        <v>20</v>
      </c>
      <c r="AI6" s="10"/>
      <c r="AJ6" s="11">
        <f>BJ6</f>
        <v>105.6</v>
      </c>
      <c r="AK6" s="12">
        <f>AJ6+AL6</f>
        <v>126</v>
      </c>
      <c r="AL6" s="13">
        <f>BK6</f>
        <v>20.400000000000006</v>
      </c>
      <c r="AM6" s="3"/>
      <c r="AN6" s="4"/>
      <c r="AO6" s="4"/>
      <c r="AP6" s="4"/>
      <c r="AQ6" s="4"/>
      <c r="AR6" s="4"/>
      <c r="AS6" s="5">
        <f>COUNTIF(E6:AI6,"M1")</f>
        <v>24</v>
      </c>
      <c r="AT6" s="5">
        <f>COUNTIF(E6:AI6,"M")</f>
        <v>0</v>
      </c>
      <c r="AU6" s="5">
        <f>COUNTIF(E6:AI6,"T")</f>
        <v>0</v>
      </c>
      <c r="AV6" s="5">
        <f>COUNTIF(E6:AI6,"T1")</f>
        <v>0</v>
      </c>
      <c r="AW6" s="5">
        <f>COUNTIF(E6:AI6,"T2")</f>
        <v>0</v>
      </c>
      <c r="AX6" s="5">
        <f>COUNTIF(E6:AI6,"T3")</f>
        <v>0</v>
      </c>
      <c r="AY6" s="5">
        <f>COUNTIF(E6:AI6,"T4")</f>
        <v>0</v>
      </c>
      <c r="AZ6" s="5">
        <f>COUNTIF(E6:AI6,"P")</f>
        <v>0</v>
      </c>
      <c r="BA6" s="5">
        <f>COUNTIF(E6:AI6,"D1")</f>
        <v>1</v>
      </c>
      <c r="BB6" s="5">
        <f>COUNTIF(E6:AI6,"D2")</f>
        <v>0</v>
      </c>
      <c r="BC6" s="5">
        <f>COUNTIF(E6:AI6,"D3")</f>
        <v>0</v>
      </c>
      <c r="BD6" s="5">
        <f>COUNTIF(E6:AI6,"M1/T3")</f>
        <v>0</v>
      </c>
      <c r="BE6" s="5">
        <f>COUNTIF(E6:AI6,"I")</f>
        <v>0</v>
      </c>
      <c r="BF6" s="5">
        <f>COUNTIF(E6:AI6,"SN")</f>
        <v>0</v>
      </c>
      <c r="BG6" s="14">
        <f>(AO6+AP6+AQ6+(AR6))</f>
        <v>0</v>
      </c>
      <c r="BH6" s="15">
        <f>((AS6*5)+(AT6*4)+(AU6*5)+(AV6*4)+(AW6*5)+(AX6*5)+(AY6*8)+(AZ6*12)+(BA6*6)+(BB6*6)+(BC6*8)+(BD6*8)+(BE6*4.8)+(BF6*12))</f>
        <v>126</v>
      </c>
      <c r="BJ6" s="16">
        <f>$BK$2-BG6</f>
        <v>105.6</v>
      </c>
      <c r="BK6" s="17">
        <f>(BH6-BJ6)</f>
        <v>20.400000000000006</v>
      </c>
    </row>
    <row r="7" spans="1:1023" s="2" customFormat="1" ht="25.5" customHeight="1">
      <c r="A7" s="18" t="s">
        <v>39</v>
      </c>
      <c r="B7" s="19" t="s">
        <v>40</v>
      </c>
      <c r="C7" s="71" t="s">
        <v>41</v>
      </c>
      <c r="D7" s="69" t="s">
        <v>89</v>
      </c>
      <c r="E7" s="57" t="s">
        <v>25</v>
      </c>
      <c r="F7" s="59" t="s">
        <v>25</v>
      </c>
      <c r="G7" s="59" t="s">
        <v>27</v>
      </c>
      <c r="H7" s="57" t="s">
        <v>25</v>
      </c>
      <c r="I7" s="57" t="s">
        <v>25</v>
      </c>
      <c r="J7" s="57" t="s">
        <v>25</v>
      </c>
      <c r="K7" s="59" t="s">
        <v>27</v>
      </c>
      <c r="L7" s="59" t="s">
        <v>91</v>
      </c>
      <c r="M7" s="59" t="s">
        <v>25</v>
      </c>
      <c r="N7" s="59"/>
      <c r="O7" s="328" t="s">
        <v>84</v>
      </c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29"/>
      <c r="AH7" s="330"/>
      <c r="AI7" s="10"/>
      <c r="AJ7" s="11">
        <f>BJ7</f>
        <v>105.6</v>
      </c>
      <c r="AK7" s="12">
        <f>AJ7+AL7</f>
        <v>54</v>
      </c>
      <c r="AL7" s="13">
        <f>BK7</f>
        <v>-51.599999999999994</v>
      </c>
      <c r="AM7" s="3"/>
      <c r="AN7" s="4"/>
      <c r="AO7" s="4"/>
      <c r="AP7" s="4"/>
      <c r="AQ7" s="4"/>
      <c r="AR7" s="4"/>
      <c r="AS7" s="5">
        <f>COUNTIF(E7:AI7,"M1")</f>
        <v>0</v>
      </c>
      <c r="AT7" s="5">
        <f>COUNTIF(E7:AI7,"M")</f>
        <v>0</v>
      </c>
      <c r="AU7" s="5">
        <f>COUNTIF(E7:AI7,"T")</f>
        <v>0</v>
      </c>
      <c r="AV7" s="5">
        <f>COUNTIF(E7:AI7,"T1")</f>
        <v>0</v>
      </c>
      <c r="AW7" s="5">
        <f>COUNTIF(E7:AI7,"T2")</f>
        <v>0</v>
      </c>
      <c r="AX7" s="5">
        <f>COUNTIF(E7:AI7,"T3")</f>
        <v>6</v>
      </c>
      <c r="AY7" s="5">
        <f>COUNTIF(E7:AI7,"M1/T3")</f>
        <v>0</v>
      </c>
      <c r="AZ7" s="5">
        <f>COUNTIF(E7:AI7,"P")</f>
        <v>2</v>
      </c>
      <c r="BA7" s="5">
        <f>COUNTIF(E7:AI7,"D1")</f>
        <v>0</v>
      </c>
      <c r="BB7" s="5">
        <f>COUNTIF(E7:AI7,"D2")</f>
        <v>0</v>
      </c>
      <c r="BC7" s="5">
        <f>COUNTIF(E7:AI7,"D3")</f>
        <v>0</v>
      </c>
      <c r="BD7" s="5">
        <f>COUNTIF(E7:AI7,"D4")</f>
        <v>0</v>
      </c>
      <c r="BE7" s="5">
        <f>COUNTIF(E7:AI7,"I")</f>
        <v>0</v>
      </c>
      <c r="BF7" s="5">
        <f>COUNTIF(E7:AI7,"SN")</f>
        <v>0</v>
      </c>
      <c r="BG7" s="14">
        <f>(AO7+AP7+AQ7+(AR7))</f>
        <v>0</v>
      </c>
      <c r="BH7" s="15">
        <f>((AS7*5)+(AT7*4)+(AU7*5)+(AV7*4)+(AW7*5)+(AX7*5)+(AY7*8)+(AZ7*12)+(BA7*6)+(BB7*6)+(BC7*8)+(BD7*8)+(BE7*4.8)+(BF7*12))</f>
        <v>54</v>
      </c>
      <c r="BJ7" s="16">
        <f>$BK$2-BG7</f>
        <v>105.6</v>
      </c>
      <c r="BK7" s="17">
        <f>(BH7-BJ7)</f>
        <v>-51.599999999999994</v>
      </c>
    </row>
    <row r="8" spans="1:1023" s="2" customFormat="1" ht="25.5" customHeight="1">
      <c r="A8" s="18" t="s">
        <v>59</v>
      </c>
      <c r="B8" s="19" t="s">
        <v>60</v>
      </c>
      <c r="C8" s="71" t="s">
        <v>61</v>
      </c>
      <c r="D8" s="69" t="s">
        <v>90</v>
      </c>
      <c r="E8" s="57" t="s">
        <v>24</v>
      </c>
      <c r="F8" s="59" t="s">
        <v>24</v>
      </c>
      <c r="G8" s="59"/>
      <c r="H8" s="57" t="s">
        <v>85</v>
      </c>
      <c r="I8" s="57" t="s">
        <v>24</v>
      </c>
      <c r="J8" s="57" t="s">
        <v>24</v>
      </c>
      <c r="K8" s="59"/>
      <c r="L8" s="59" t="s">
        <v>24</v>
      </c>
      <c r="M8" s="59" t="s">
        <v>24</v>
      </c>
      <c r="N8" s="59"/>
      <c r="O8" s="57" t="s">
        <v>24</v>
      </c>
      <c r="P8" s="57" t="s">
        <v>76</v>
      </c>
      <c r="Q8" s="57" t="s">
        <v>24</v>
      </c>
      <c r="R8" s="57" t="s">
        <v>76</v>
      </c>
      <c r="S8" s="57" t="s">
        <v>24</v>
      </c>
      <c r="T8" s="59" t="s">
        <v>15</v>
      </c>
      <c r="U8" s="59"/>
      <c r="V8" s="57" t="s">
        <v>24</v>
      </c>
      <c r="W8" s="57" t="s">
        <v>24</v>
      </c>
      <c r="X8" s="57" t="s">
        <v>76</v>
      </c>
      <c r="Y8" s="57" t="s">
        <v>92</v>
      </c>
      <c r="Z8" s="57" t="s">
        <v>24</v>
      </c>
      <c r="AA8" s="59" t="s">
        <v>24</v>
      </c>
      <c r="AB8" s="59" t="s">
        <v>27</v>
      </c>
      <c r="AC8" s="57" t="s">
        <v>24</v>
      </c>
      <c r="AD8" s="57" t="s">
        <v>93</v>
      </c>
      <c r="AE8" s="57" t="s">
        <v>24</v>
      </c>
      <c r="AF8" s="57" t="s">
        <v>76</v>
      </c>
      <c r="AG8" s="57" t="s">
        <v>24</v>
      </c>
      <c r="AH8" s="59" t="s">
        <v>24</v>
      </c>
      <c r="AI8" s="10"/>
      <c r="AJ8" s="11">
        <f>BJ8</f>
        <v>105.6</v>
      </c>
      <c r="AK8" s="12">
        <f>AJ8+AL8</f>
        <v>105</v>
      </c>
      <c r="AL8" s="13">
        <f>BK8</f>
        <v>-0.59999999999999432</v>
      </c>
      <c r="AM8" s="3"/>
      <c r="AN8" s="4"/>
      <c r="AO8" s="4"/>
      <c r="AP8" s="4"/>
      <c r="AQ8" s="4"/>
      <c r="AR8" s="4"/>
      <c r="AS8" s="5">
        <f>COUNTIF(E8:AI8,"M1")</f>
        <v>0</v>
      </c>
      <c r="AT8" s="5">
        <f>COUNTIF(E8:AI8,"M")</f>
        <v>0</v>
      </c>
      <c r="AU8" s="5">
        <f>COUNTIF(E8:AI8,"T")</f>
        <v>0</v>
      </c>
      <c r="AV8" s="5">
        <f>COUNTIF(E8:AI8,"T1")</f>
        <v>0</v>
      </c>
      <c r="AW8" s="5">
        <f>COUNTIF(E8:AI8,"T2")</f>
        <v>17</v>
      </c>
      <c r="AX8" s="5">
        <f>COUNTIF(E8:AI8,"T3")</f>
        <v>0</v>
      </c>
      <c r="AY8" s="5">
        <f>COUNTIF(E8:AI8,"M1/T2")</f>
        <v>0</v>
      </c>
      <c r="AZ8" s="5">
        <f>COUNTIF(E8:AI8,"P")</f>
        <v>1</v>
      </c>
      <c r="BA8" s="5">
        <f>COUNTIF(E8:AI8,"D1")</f>
        <v>0</v>
      </c>
      <c r="BB8" s="5">
        <f>COUNTIF(E8:AI8,"D2")</f>
        <v>0</v>
      </c>
      <c r="BC8" s="5">
        <f>COUNTIF(E8:AI8,"D3")</f>
        <v>0</v>
      </c>
      <c r="BD8" s="5">
        <f>COUNTIF(E8:AI8,"T2/N")</f>
        <v>1</v>
      </c>
      <c r="BE8" s="5">
        <f>COUNTIF(E8:AI8,"I")</f>
        <v>0</v>
      </c>
      <c r="BF8" s="5">
        <f>COUNTIF(E8:AI8,"SN")</f>
        <v>0</v>
      </c>
      <c r="BG8" s="14">
        <f>(AO8+AP8+AQ8+(AR8))</f>
        <v>0</v>
      </c>
      <c r="BH8" s="15">
        <f>((AS8*5)+(AT8*4)+(AU8*5)+(AV8*4)+(AW8*5)+(AX8*5)+(AY8*10)+(AZ8*12)+(BA8*6)+(BB8*6)+(BC8*8)+(BD8*8)+(BE8*4.8)+(BF8*12))</f>
        <v>105</v>
      </c>
      <c r="BJ8" s="16">
        <f>$BK$2-BG8</f>
        <v>105.6</v>
      </c>
      <c r="BK8" s="17">
        <f>(BH8-BJ8)</f>
        <v>-0.59999999999999432</v>
      </c>
    </row>
    <row r="9" spans="1:1023" s="2" customFormat="1" ht="25.5" customHeight="1">
      <c r="A9" s="20" t="s">
        <v>1</v>
      </c>
      <c r="B9" s="63" t="s">
        <v>2</v>
      </c>
      <c r="C9" s="338" t="s">
        <v>3</v>
      </c>
      <c r="D9" s="338" t="s">
        <v>4</v>
      </c>
      <c r="E9" s="68">
        <v>1</v>
      </c>
      <c r="F9" s="68">
        <v>2</v>
      </c>
      <c r="G9" s="68">
        <v>3</v>
      </c>
      <c r="H9" s="68">
        <v>4</v>
      </c>
      <c r="I9" s="68">
        <v>5</v>
      </c>
      <c r="J9" s="68">
        <v>6</v>
      </c>
      <c r="K9" s="66">
        <v>7</v>
      </c>
      <c r="L9" s="66">
        <v>8</v>
      </c>
      <c r="M9" s="68">
        <v>9</v>
      </c>
      <c r="N9" s="68">
        <v>10</v>
      </c>
      <c r="O9" s="68">
        <v>11</v>
      </c>
      <c r="P9" s="68">
        <v>12</v>
      </c>
      <c r="Q9" s="68">
        <v>13</v>
      </c>
      <c r="R9" s="68">
        <v>14</v>
      </c>
      <c r="S9" s="68">
        <v>15</v>
      </c>
      <c r="T9" s="68">
        <v>16</v>
      </c>
      <c r="U9" s="68">
        <v>17</v>
      </c>
      <c r="V9" s="68">
        <v>18</v>
      </c>
      <c r="W9" s="68">
        <v>19</v>
      </c>
      <c r="X9" s="68">
        <v>20</v>
      </c>
      <c r="Y9" s="68">
        <v>21</v>
      </c>
      <c r="Z9" s="68">
        <v>22</v>
      </c>
      <c r="AA9" s="68">
        <v>23</v>
      </c>
      <c r="AB9" s="68">
        <v>24</v>
      </c>
      <c r="AC9" s="68">
        <v>25</v>
      </c>
      <c r="AD9" s="68">
        <v>26</v>
      </c>
      <c r="AE9" s="68">
        <v>27</v>
      </c>
      <c r="AF9" s="68">
        <v>28</v>
      </c>
      <c r="AG9" s="68">
        <v>29</v>
      </c>
      <c r="AH9" s="68">
        <v>30</v>
      </c>
      <c r="AI9" s="68"/>
      <c r="AJ9" s="335" t="s">
        <v>0</v>
      </c>
      <c r="AK9" s="336" t="s">
        <v>5</v>
      </c>
      <c r="AL9" s="337" t="s">
        <v>6</v>
      </c>
      <c r="AM9" s="21"/>
      <c r="AN9" s="22"/>
      <c r="AO9" s="22"/>
      <c r="AP9" s="22"/>
      <c r="AQ9" s="22"/>
      <c r="AR9" s="22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4"/>
      <c r="BJ9" s="25"/>
      <c r="BK9" s="26"/>
    </row>
    <row r="10" spans="1:1023" s="2" customFormat="1" ht="25.5" customHeight="1">
      <c r="A10" s="20"/>
      <c r="B10" s="63" t="s">
        <v>7</v>
      </c>
      <c r="C10" s="339"/>
      <c r="D10" s="339"/>
      <c r="E10" s="68" t="s">
        <v>79</v>
      </c>
      <c r="F10" s="66" t="s">
        <v>79</v>
      </c>
      <c r="G10" s="66" t="s">
        <v>78</v>
      </c>
      <c r="H10" s="68" t="s">
        <v>79</v>
      </c>
      <c r="I10" s="68" t="s">
        <v>22</v>
      </c>
      <c r="J10" s="68" t="s">
        <v>80</v>
      </c>
      <c r="K10" s="66" t="s">
        <v>80</v>
      </c>
      <c r="L10" s="66" t="s">
        <v>79</v>
      </c>
      <c r="M10" s="66" t="s">
        <v>79</v>
      </c>
      <c r="N10" s="66" t="s">
        <v>78</v>
      </c>
      <c r="O10" s="68" t="s">
        <v>79</v>
      </c>
      <c r="P10" s="68" t="s">
        <v>22</v>
      </c>
      <c r="Q10" s="68" t="s">
        <v>80</v>
      </c>
      <c r="R10" s="68" t="s">
        <v>80</v>
      </c>
      <c r="S10" s="68" t="s">
        <v>79</v>
      </c>
      <c r="T10" s="66" t="s">
        <v>79</v>
      </c>
      <c r="U10" s="66" t="s">
        <v>78</v>
      </c>
      <c r="V10" s="68" t="s">
        <v>79</v>
      </c>
      <c r="W10" s="68" t="s">
        <v>22</v>
      </c>
      <c r="X10" s="68" t="s">
        <v>80</v>
      </c>
      <c r="Y10" s="68" t="s">
        <v>80</v>
      </c>
      <c r="Z10" s="68" t="s">
        <v>79</v>
      </c>
      <c r="AA10" s="66" t="s">
        <v>79</v>
      </c>
      <c r="AB10" s="66" t="s">
        <v>78</v>
      </c>
      <c r="AC10" s="68" t="s">
        <v>79</v>
      </c>
      <c r="AD10" s="68" t="s">
        <v>22</v>
      </c>
      <c r="AE10" s="68" t="s">
        <v>80</v>
      </c>
      <c r="AF10" s="68" t="s">
        <v>80</v>
      </c>
      <c r="AG10" s="68" t="s">
        <v>79</v>
      </c>
      <c r="AH10" s="66" t="s">
        <v>79</v>
      </c>
      <c r="AI10" s="66"/>
      <c r="AJ10" s="335"/>
      <c r="AK10" s="336"/>
      <c r="AL10" s="337"/>
      <c r="AM10" s="21"/>
      <c r="AN10" s="27"/>
      <c r="AO10" s="27"/>
      <c r="AP10" s="27"/>
      <c r="AQ10" s="27"/>
      <c r="AR10" s="27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9"/>
      <c r="BJ10" s="30"/>
      <c r="BK10" s="31"/>
    </row>
    <row r="11" spans="1:1023" s="2" customFormat="1" ht="25.5" customHeight="1">
      <c r="A11" s="18" t="s">
        <v>45</v>
      </c>
      <c r="B11" s="19" t="s">
        <v>46</v>
      </c>
      <c r="C11" s="71" t="s">
        <v>47</v>
      </c>
      <c r="D11" s="69" t="s">
        <v>48</v>
      </c>
      <c r="E11" s="57"/>
      <c r="F11" s="59"/>
      <c r="G11" s="59" t="s">
        <v>33</v>
      </c>
      <c r="H11" s="57"/>
      <c r="I11" s="57"/>
      <c r="J11" s="57"/>
      <c r="K11" s="59" t="s">
        <v>33</v>
      </c>
      <c r="L11" s="59" t="s">
        <v>33</v>
      </c>
      <c r="M11" s="59"/>
      <c r="N11" s="59" t="s">
        <v>28</v>
      </c>
      <c r="O11" s="57" t="s">
        <v>91</v>
      </c>
      <c r="P11" s="57" t="s">
        <v>33</v>
      </c>
      <c r="Q11" s="57" t="s">
        <v>25</v>
      </c>
      <c r="R11" s="57"/>
      <c r="S11" s="57" t="s">
        <v>82</v>
      </c>
      <c r="T11" s="59" t="s">
        <v>29</v>
      </c>
      <c r="U11" s="59" t="s">
        <v>94</v>
      </c>
      <c r="V11" s="57" t="s">
        <v>25</v>
      </c>
      <c r="W11" s="57" t="s">
        <v>33</v>
      </c>
      <c r="X11" s="57"/>
      <c r="Y11" s="57"/>
      <c r="Z11" s="57" t="s">
        <v>25</v>
      </c>
      <c r="AA11" s="59" t="s">
        <v>33</v>
      </c>
      <c r="AB11" s="59"/>
      <c r="AC11" s="57" t="s">
        <v>25</v>
      </c>
      <c r="AD11" s="57"/>
      <c r="AE11" s="57" t="s">
        <v>82</v>
      </c>
      <c r="AF11" s="57" t="s">
        <v>33</v>
      </c>
      <c r="AG11" s="57" t="s">
        <v>25</v>
      </c>
      <c r="AH11" s="59" t="s">
        <v>25</v>
      </c>
      <c r="AI11" s="10"/>
      <c r="AJ11" s="11">
        <f>BJ11</f>
        <v>105.6</v>
      </c>
      <c r="AK11" s="12">
        <v>144</v>
      </c>
      <c r="AL11" s="13">
        <v>46.8</v>
      </c>
      <c r="AM11" s="3"/>
      <c r="AN11" s="4"/>
      <c r="AO11" s="4"/>
      <c r="AP11" s="4"/>
      <c r="AQ11" s="4"/>
      <c r="AR11" s="4"/>
      <c r="AS11" s="5">
        <f>COUNTIF(E11:AI11,"M1")</f>
        <v>0</v>
      </c>
      <c r="AT11" s="5">
        <f>COUNTIF(E11:AI11,"M")</f>
        <v>0</v>
      </c>
      <c r="AU11" s="5">
        <f>COUNTIF(E11:AI11,"T")</f>
        <v>0</v>
      </c>
      <c r="AV11" s="5">
        <f>COUNTIF(E11:AI11,"T1")</f>
        <v>0</v>
      </c>
      <c r="AW11" s="5">
        <f>COUNTIF(E11:AI11,"T2")</f>
        <v>0</v>
      </c>
      <c r="AX11" s="5">
        <f>COUNTIF(E11:AI11,"T3")</f>
        <v>6</v>
      </c>
      <c r="AY11" s="5">
        <f>COUNTIF(E11:AI11,"T4")</f>
        <v>0</v>
      </c>
      <c r="AZ11" s="5">
        <f>COUNTIF(E11:AI11,"P")</f>
        <v>0</v>
      </c>
      <c r="BA11" s="5">
        <f>COUNTIF(E11:AI11,"D1")</f>
        <v>1</v>
      </c>
      <c r="BB11" s="5">
        <f>COUNTIF(E11:AI11,"D2")</f>
        <v>1</v>
      </c>
      <c r="BC11" s="5">
        <f>COUNTIF(E11:AI11,"D3")</f>
        <v>0</v>
      </c>
      <c r="BD11" s="5">
        <f>COUNTIF(E11:AI11,"M/N")</f>
        <v>0</v>
      </c>
      <c r="BE11" s="5">
        <f>COUNTIF(E11:AI11,"I")</f>
        <v>0</v>
      </c>
      <c r="BF11" s="5">
        <f>COUNTIF(E11:AI11,"SN")</f>
        <v>0</v>
      </c>
      <c r="BG11" s="14">
        <f>(AO11+AP11+AQ11+(AR11))</f>
        <v>0</v>
      </c>
      <c r="BH11" s="15">
        <f>((AS11*5)+(AT11*4)+(AU11*5)+(AV11*4)+(AW11*5)+(AX11*5)+(AY11*4)+(AZ11*12)+(BA11*6)+(BB11*6)+(BC11*6)+(BD11*17)+(BE11*4.8)+(BF11*12))</f>
        <v>42</v>
      </c>
      <c r="BJ11" s="16">
        <f>$BK$2-BG11</f>
        <v>105.6</v>
      </c>
      <c r="BK11" s="17">
        <f>(BH11-BJ11)</f>
        <v>-63.599999999999994</v>
      </c>
    </row>
    <row r="12" spans="1:1023" s="2" customFormat="1" ht="25.5" customHeight="1">
      <c r="A12" s="18" t="s">
        <v>50</v>
      </c>
      <c r="B12" s="19" t="s">
        <v>51</v>
      </c>
      <c r="C12" s="71" t="s">
        <v>52</v>
      </c>
      <c r="D12" s="69" t="s">
        <v>48</v>
      </c>
      <c r="E12" s="57"/>
      <c r="F12" s="59" t="s">
        <v>33</v>
      </c>
      <c r="G12" s="59"/>
      <c r="H12" s="57"/>
      <c r="I12" s="57" t="s">
        <v>33</v>
      </c>
      <c r="J12" s="57"/>
      <c r="K12" s="59"/>
      <c r="L12" s="59"/>
      <c r="M12" s="59" t="s">
        <v>33</v>
      </c>
      <c r="N12" s="59"/>
      <c r="O12" s="57"/>
      <c r="P12" s="57"/>
      <c r="Q12" s="57" t="s">
        <v>33</v>
      </c>
      <c r="R12" s="57"/>
      <c r="S12" s="57"/>
      <c r="T12" s="67"/>
      <c r="U12" s="61" t="s">
        <v>33</v>
      </c>
      <c r="V12" s="60"/>
      <c r="W12" s="60"/>
      <c r="X12" s="60"/>
      <c r="Y12" s="60" t="s">
        <v>33</v>
      </c>
      <c r="Z12" s="60"/>
      <c r="AA12" s="61"/>
      <c r="AB12" s="61"/>
      <c r="AC12" s="60" t="s">
        <v>33</v>
      </c>
      <c r="AD12" s="60"/>
      <c r="AE12" s="60"/>
      <c r="AF12" s="60"/>
      <c r="AG12" s="60" t="s">
        <v>33</v>
      </c>
      <c r="AH12" s="67"/>
      <c r="AI12" s="58"/>
      <c r="AJ12" s="11">
        <f>BJ12</f>
        <v>105.6</v>
      </c>
      <c r="AK12" s="12">
        <f>AJ12+AL12</f>
        <v>0</v>
      </c>
      <c r="AL12" s="13">
        <f>BK12</f>
        <v>-105.6</v>
      </c>
      <c r="AM12" s="3"/>
      <c r="AN12" s="4"/>
      <c r="AO12" s="4"/>
      <c r="AP12" s="4"/>
      <c r="AQ12" s="4"/>
      <c r="AR12" s="4"/>
      <c r="AS12" s="5">
        <f>COUNTIF(E12:AI12,"M1")</f>
        <v>0</v>
      </c>
      <c r="AT12" s="5">
        <f>COUNTIF(E12:AI12,"M")</f>
        <v>0</v>
      </c>
      <c r="AU12" s="5">
        <f>COUNTIF(E12:AI12,"T")</f>
        <v>0</v>
      </c>
      <c r="AV12" s="5">
        <f>COUNTIF(E12:AI12,"T1")</f>
        <v>0</v>
      </c>
      <c r="AW12" s="5">
        <f>COUNTIF(E12:AI12,"T2")</f>
        <v>0</v>
      </c>
      <c r="AX12" s="5">
        <f>COUNTIF(E12:AI12,"T3")</f>
        <v>0</v>
      </c>
      <c r="AY12" s="5">
        <f>COUNTIF(E12:AI12,"T4")</f>
        <v>0</v>
      </c>
      <c r="AZ12" s="5">
        <f>COUNTIF(E12:AI12,"P")</f>
        <v>0</v>
      </c>
      <c r="BA12" s="5">
        <f>COUNTIF(E12:AI12,"D1")</f>
        <v>0</v>
      </c>
      <c r="BB12" s="5">
        <f>COUNTIF(E12:AI12,"D2")</f>
        <v>0</v>
      </c>
      <c r="BC12" s="5">
        <f>COUNTIF(E12:AI12,"D3")</f>
        <v>0</v>
      </c>
      <c r="BD12" s="5">
        <f>COUNTIF(E12:AI12,"D4")</f>
        <v>0</v>
      </c>
      <c r="BE12" s="5">
        <f>COUNTIF(E12:AI12,"I")</f>
        <v>0</v>
      </c>
      <c r="BF12" s="5">
        <f>COUNTIF(E12:AI12,"SN")</f>
        <v>0</v>
      </c>
      <c r="BG12" s="14">
        <f>(AO12+AP12+AQ12+(AR12))</f>
        <v>0</v>
      </c>
      <c r="BH12" s="15">
        <f>((AS12*5)+(AT12*4)+(AU12*5)+(AV12*4)+(AW12*5)+(AX12*5)+(AY12*4)+(AZ12*12)+(BA12*6)+(BB12*6)+(BC12*6)+(BD12*6)+(BE12*4.8)+(BF12*12))</f>
        <v>0</v>
      </c>
      <c r="BJ12" s="16">
        <f>$BK$2-BG12</f>
        <v>105.6</v>
      </c>
      <c r="BK12" s="17">
        <f>(BH12-BJ12)</f>
        <v>-105.6</v>
      </c>
    </row>
    <row r="13" spans="1:1023" s="2" customFormat="1" ht="26.45" customHeight="1">
      <c r="A13" s="88" t="s">
        <v>42</v>
      </c>
      <c r="B13" s="89" t="s">
        <v>43</v>
      </c>
      <c r="C13" s="71" t="s">
        <v>44</v>
      </c>
      <c r="D13" s="69" t="s">
        <v>48</v>
      </c>
      <c r="E13" s="57" t="s">
        <v>33</v>
      </c>
      <c r="F13" s="59"/>
      <c r="G13" s="59"/>
      <c r="H13" s="57"/>
      <c r="I13" s="57"/>
      <c r="J13" s="57" t="s">
        <v>33</v>
      </c>
      <c r="K13" s="59"/>
      <c r="L13" s="59"/>
      <c r="M13" s="59"/>
      <c r="N13" s="59"/>
      <c r="O13" s="57"/>
      <c r="P13" s="57"/>
      <c r="Q13" s="57"/>
      <c r="R13" s="57" t="s">
        <v>33</v>
      </c>
      <c r="S13" s="57"/>
      <c r="T13" s="59"/>
      <c r="U13" s="59" t="s">
        <v>30</v>
      </c>
      <c r="V13" s="57" t="s">
        <v>33</v>
      </c>
      <c r="W13" s="57"/>
      <c r="X13" s="57"/>
      <c r="Y13" s="57"/>
      <c r="Z13" s="57" t="s">
        <v>33</v>
      </c>
      <c r="AA13" s="59" t="s">
        <v>25</v>
      </c>
      <c r="AB13" s="59"/>
      <c r="AC13" s="57"/>
      <c r="AD13" s="57" t="s">
        <v>33</v>
      </c>
      <c r="AE13" s="57"/>
      <c r="AF13" s="57"/>
      <c r="AG13" s="57"/>
      <c r="AH13" s="59" t="s">
        <v>33</v>
      </c>
      <c r="AI13" s="10"/>
      <c r="AJ13" s="11">
        <f>BJ13</f>
        <v>105.6</v>
      </c>
      <c r="AK13" s="12">
        <f>AJ13+AL13</f>
        <v>11</v>
      </c>
      <c r="AL13" s="13">
        <f>BK13</f>
        <v>-94.6</v>
      </c>
      <c r="AM13" s="3"/>
      <c r="AN13" s="4"/>
      <c r="AO13" s="4"/>
      <c r="AP13" s="4"/>
      <c r="AQ13" s="4"/>
      <c r="AR13" s="4"/>
      <c r="AS13" s="5">
        <f>COUNTIF(E13:AI13,"M1")</f>
        <v>0</v>
      </c>
      <c r="AT13" s="5">
        <f>COUNTIF(E13:AI13,"M")</f>
        <v>0</v>
      </c>
      <c r="AU13" s="5">
        <f>COUNTIF(E13:AI13,"T")</f>
        <v>0</v>
      </c>
      <c r="AV13" s="5">
        <f>COUNTIF(E13:AI13,"T1")</f>
        <v>0</v>
      </c>
      <c r="AW13" s="5">
        <f>COUNTIF(E13:AI13,"T2")</f>
        <v>0</v>
      </c>
      <c r="AX13" s="5">
        <f>COUNTIF(E13:AI13,"T3")</f>
        <v>1</v>
      </c>
      <c r="AY13" s="5">
        <f>COUNTIF(E13:AI13,"T4")</f>
        <v>0</v>
      </c>
      <c r="AZ13" s="5">
        <f>COUNTIF(E13:AI13,"P")</f>
        <v>0</v>
      </c>
      <c r="BA13" s="5">
        <f>COUNTIF(E13:AI13,"D1")</f>
        <v>0</v>
      </c>
      <c r="BB13" s="5">
        <f>COUNTIF(E13:AI13,"D2")</f>
        <v>0</v>
      </c>
      <c r="BC13" s="5">
        <f>COUNTIF(E13:AI13,"D3")</f>
        <v>1</v>
      </c>
      <c r="BD13" s="5">
        <f>COUNTIF(E13:AI13,"D4")</f>
        <v>0</v>
      </c>
      <c r="BE13" s="5">
        <f>COUNTIF(E13:AI13,"I")</f>
        <v>0</v>
      </c>
      <c r="BF13" s="5">
        <f>COUNTIF(E13:AI13,"SN")</f>
        <v>0</v>
      </c>
      <c r="BG13" s="14">
        <f>(AO13+AP13+AQ13+(AR13))</f>
        <v>0</v>
      </c>
      <c r="BH13" s="15">
        <f>((AS13*5)+(AT13*4)+(AU13*5)+(AV13*4)+(AW13*5)+(AX13*5)+(AY13*4)+(AZ13*12)+(BA13*6)+(BB13*6)+(BC13*6)+(BD13*6)+(BE13*4.8)+(BF13*12))</f>
        <v>11</v>
      </c>
      <c r="BJ13" s="16">
        <f>$BK$2-BG13</f>
        <v>105.6</v>
      </c>
      <c r="BK13" s="17">
        <f>(BH13-BJ13)</f>
        <v>-94.6</v>
      </c>
    </row>
    <row r="14" spans="1:1023" s="2" customFormat="1" ht="25.5" customHeight="1">
      <c r="A14" s="20" t="s">
        <v>1</v>
      </c>
      <c r="B14" s="63" t="s">
        <v>2</v>
      </c>
      <c r="C14" s="334" t="s">
        <v>3</v>
      </c>
      <c r="D14" s="334" t="s">
        <v>4</v>
      </c>
      <c r="E14" s="68">
        <v>1</v>
      </c>
      <c r="F14" s="68">
        <v>2</v>
      </c>
      <c r="G14" s="68">
        <v>3</v>
      </c>
      <c r="H14" s="68">
        <v>4</v>
      </c>
      <c r="I14" s="68">
        <v>5</v>
      </c>
      <c r="J14" s="68">
        <v>6</v>
      </c>
      <c r="K14" s="66">
        <v>7</v>
      </c>
      <c r="L14" s="66">
        <v>8</v>
      </c>
      <c r="M14" s="68">
        <v>9</v>
      </c>
      <c r="N14" s="68">
        <v>10</v>
      </c>
      <c r="O14" s="68">
        <v>11</v>
      </c>
      <c r="P14" s="68">
        <v>12</v>
      </c>
      <c r="Q14" s="68">
        <v>13</v>
      </c>
      <c r="R14" s="68">
        <v>14</v>
      </c>
      <c r="S14" s="68">
        <v>15</v>
      </c>
      <c r="T14" s="68">
        <v>16</v>
      </c>
      <c r="U14" s="68">
        <v>17</v>
      </c>
      <c r="V14" s="68">
        <v>18</v>
      </c>
      <c r="W14" s="68">
        <v>19</v>
      </c>
      <c r="X14" s="68">
        <v>20</v>
      </c>
      <c r="Y14" s="68">
        <v>21</v>
      </c>
      <c r="Z14" s="68">
        <v>22</v>
      </c>
      <c r="AA14" s="68">
        <v>23</v>
      </c>
      <c r="AB14" s="68">
        <v>24</v>
      </c>
      <c r="AC14" s="68">
        <v>25</v>
      </c>
      <c r="AD14" s="68">
        <v>26</v>
      </c>
      <c r="AE14" s="68">
        <v>27</v>
      </c>
      <c r="AF14" s="68">
        <v>28</v>
      </c>
      <c r="AG14" s="68">
        <v>29</v>
      </c>
      <c r="AH14" s="68">
        <v>30</v>
      </c>
      <c r="AI14" s="68"/>
      <c r="AJ14" s="335" t="s">
        <v>0</v>
      </c>
      <c r="AK14" s="336" t="s">
        <v>5</v>
      </c>
      <c r="AL14" s="337" t="s">
        <v>6</v>
      </c>
      <c r="AM14" s="21"/>
      <c r="AN14" s="22"/>
      <c r="AO14" s="22"/>
      <c r="AP14" s="22"/>
      <c r="AQ14" s="22"/>
      <c r="AR14" s="22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4"/>
      <c r="BJ14" s="25"/>
      <c r="BK14" s="26"/>
    </row>
    <row r="15" spans="1:1023" s="2" customFormat="1" ht="25.5" customHeight="1">
      <c r="A15" s="20"/>
      <c r="B15" s="63" t="s">
        <v>7</v>
      </c>
      <c r="C15" s="334"/>
      <c r="D15" s="334"/>
      <c r="E15" s="68" t="s">
        <v>79</v>
      </c>
      <c r="F15" s="66" t="s">
        <v>79</v>
      </c>
      <c r="G15" s="66" t="s">
        <v>78</v>
      </c>
      <c r="H15" s="68" t="s">
        <v>79</v>
      </c>
      <c r="I15" s="68" t="s">
        <v>22</v>
      </c>
      <c r="J15" s="68" t="s">
        <v>80</v>
      </c>
      <c r="K15" s="66" t="s">
        <v>80</v>
      </c>
      <c r="L15" s="66" t="s">
        <v>79</v>
      </c>
      <c r="M15" s="66" t="s">
        <v>79</v>
      </c>
      <c r="N15" s="66" t="s">
        <v>78</v>
      </c>
      <c r="O15" s="68" t="s">
        <v>79</v>
      </c>
      <c r="P15" s="68" t="s">
        <v>22</v>
      </c>
      <c r="Q15" s="68" t="s">
        <v>80</v>
      </c>
      <c r="R15" s="68" t="s">
        <v>80</v>
      </c>
      <c r="S15" s="68" t="s">
        <v>79</v>
      </c>
      <c r="T15" s="66" t="s">
        <v>79</v>
      </c>
      <c r="U15" s="66" t="s">
        <v>78</v>
      </c>
      <c r="V15" s="68" t="s">
        <v>79</v>
      </c>
      <c r="W15" s="68" t="s">
        <v>22</v>
      </c>
      <c r="X15" s="68" t="s">
        <v>80</v>
      </c>
      <c r="Y15" s="68" t="s">
        <v>80</v>
      </c>
      <c r="Z15" s="68" t="s">
        <v>79</v>
      </c>
      <c r="AA15" s="66" t="s">
        <v>79</v>
      </c>
      <c r="AB15" s="66" t="s">
        <v>78</v>
      </c>
      <c r="AC15" s="68" t="s">
        <v>79</v>
      </c>
      <c r="AD15" s="68" t="s">
        <v>22</v>
      </c>
      <c r="AE15" s="68" t="s">
        <v>80</v>
      </c>
      <c r="AF15" s="68" t="s">
        <v>80</v>
      </c>
      <c r="AG15" s="68" t="s">
        <v>79</v>
      </c>
      <c r="AH15" s="66" t="s">
        <v>79</v>
      </c>
      <c r="AI15" s="66"/>
      <c r="AJ15" s="335"/>
      <c r="AK15" s="336"/>
      <c r="AL15" s="337"/>
      <c r="AM15" s="21"/>
      <c r="AN15" s="27"/>
      <c r="AO15" s="27"/>
      <c r="AP15" s="27"/>
      <c r="AQ15" s="27"/>
      <c r="AR15" s="27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9"/>
      <c r="BJ15" s="30"/>
      <c r="BK15" s="31"/>
    </row>
    <row r="16" spans="1:1023" s="2" customFormat="1" ht="25.5" customHeight="1">
      <c r="A16" s="18" t="s">
        <v>54</v>
      </c>
      <c r="B16" s="19" t="s">
        <v>55</v>
      </c>
      <c r="C16" s="71" t="s">
        <v>56</v>
      </c>
      <c r="D16" s="69" t="s">
        <v>57</v>
      </c>
      <c r="E16" s="340" t="s">
        <v>58</v>
      </c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1"/>
      <c r="AE16" s="341"/>
      <c r="AF16" s="341"/>
      <c r="AG16" s="341"/>
      <c r="AH16" s="341"/>
      <c r="AI16" s="87"/>
      <c r="AJ16" s="11">
        <f>BJ16</f>
        <v>105.6</v>
      </c>
      <c r="AK16" s="12">
        <f>AJ16+AL16</f>
        <v>0</v>
      </c>
      <c r="AL16" s="13">
        <f>BK16</f>
        <v>-105.6</v>
      </c>
      <c r="AM16" s="3"/>
      <c r="AN16" s="4"/>
      <c r="AO16" s="4"/>
      <c r="AP16" s="4"/>
      <c r="AQ16" s="4"/>
      <c r="AR16" s="4"/>
      <c r="AS16" s="5">
        <f>COUNTIF(E16:AI16,"M1")</f>
        <v>0</v>
      </c>
      <c r="AT16" s="5">
        <f>COUNTIF(E16:AI16,"M")</f>
        <v>0</v>
      </c>
      <c r="AU16" s="5">
        <f>COUNTIF(E16:AI16,"T")</f>
        <v>0</v>
      </c>
      <c r="AV16" s="5">
        <f>COUNTIF(E16:AI16,"T1")</f>
        <v>0</v>
      </c>
      <c r="AW16" s="5">
        <f>COUNTIF(E16:AI16,"T2")</f>
        <v>0</v>
      </c>
      <c r="AX16" s="5">
        <f>COUNTIF(E16:AI16,"T3")</f>
        <v>0</v>
      </c>
      <c r="AY16" s="5">
        <f>COUNTIF(E16:AI16,"T4")</f>
        <v>0</v>
      </c>
      <c r="AZ16" s="5">
        <f>COUNTIF(E16:AI16,"P")</f>
        <v>0</v>
      </c>
      <c r="BA16" s="5">
        <f>COUNTIF(E16:AI16,"D1")</f>
        <v>0</v>
      </c>
      <c r="BB16" s="5">
        <f>COUNTIF(E16:AI16,"D2")</f>
        <v>0</v>
      </c>
      <c r="BC16" s="5">
        <f>COUNTIF(E16:AI16,"D3")</f>
        <v>0</v>
      </c>
      <c r="BD16" s="5">
        <f>COUNTIF(E16:AI16,"T2/N")</f>
        <v>0</v>
      </c>
      <c r="BE16" s="5">
        <f>COUNTIF(E16:AI16,"I")</f>
        <v>0</v>
      </c>
      <c r="BF16" s="5">
        <f>COUNTIF(E16:AI16,"SN")</f>
        <v>0</v>
      </c>
      <c r="BG16" s="14">
        <f t="shared" ref="BG16:BG21" si="0">(AO16+AP16+AQ16+(AR16))</f>
        <v>0</v>
      </c>
      <c r="BH16" s="15">
        <f>((AS16*5)+(AT16*4)+(AU16*5)+(AV16*4)+(AW16*5)+(AX16*5)+(AY16*4)+(AZ16*12)+(BA16*6)+(BB16*6)+(BC16*6)+(BD16*17)+(BE16*4.8)+(BF16*12))</f>
        <v>0</v>
      </c>
      <c r="BJ16" s="16">
        <f t="shared" ref="BJ16:BJ21" si="1">$BK$2-BG16</f>
        <v>105.6</v>
      </c>
      <c r="BK16" s="17">
        <f t="shared" ref="BK16:BK21" si="2">(BH16-BJ16)</f>
        <v>-105.6</v>
      </c>
    </row>
    <row r="17" spans="1:1023" s="2" customFormat="1" ht="25.5" customHeight="1">
      <c r="A17" s="18"/>
      <c r="B17" s="19"/>
      <c r="C17" s="71"/>
      <c r="D17" s="69"/>
      <c r="E17" s="58"/>
      <c r="F17" s="67"/>
      <c r="G17" s="67"/>
      <c r="H17" s="58"/>
      <c r="I17" s="58"/>
      <c r="J17" s="58"/>
      <c r="K17" s="58"/>
      <c r="L17" s="57"/>
      <c r="M17" s="59"/>
      <c r="N17" s="59"/>
      <c r="O17" s="57"/>
      <c r="P17" s="57"/>
      <c r="Q17" s="57"/>
      <c r="R17" s="57"/>
      <c r="S17" s="57"/>
      <c r="T17" s="59"/>
      <c r="U17" s="59"/>
      <c r="V17" s="57"/>
      <c r="W17" s="57"/>
      <c r="X17" s="57"/>
      <c r="Y17" s="57"/>
      <c r="Z17" s="57"/>
      <c r="AA17" s="59"/>
      <c r="AB17" s="59"/>
      <c r="AC17" s="57"/>
      <c r="AD17" s="57"/>
      <c r="AE17" s="57"/>
      <c r="AF17" s="57"/>
      <c r="AG17" s="57"/>
      <c r="AH17" s="59"/>
      <c r="AI17" s="57"/>
      <c r="AJ17" s="11">
        <f>BJ17</f>
        <v>105.6</v>
      </c>
      <c r="AK17" s="12">
        <f>AJ17+AL17</f>
        <v>0</v>
      </c>
      <c r="AL17" s="13">
        <f>BK17</f>
        <v>-105.6</v>
      </c>
      <c r="AM17" s="3"/>
      <c r="AN17" s="4"/>
      <c r="AO17" s="4"/>
      <c r="AP17" s="4"/>
      <c r="AQ17" s="4"/>
      <c r="AR17" s="4"/>
      <c r="AS17" s="5">
        <f>COUNTIF(E17:AI17,"M1")</f>
        <v>0</v>
      </c>
      <c r="AT17" s="5">
        <f>COUNTIF(E17:AI17,"M")</f>
        <v>0</v>
      </c>
      <c r="AU17" s="5">
        <f>COUNTIF(E17:AI17,"T")</f>
        <v>0</v>
      </c>
      <c r="AV17" s="5">
        <f>COUNTIF(E17:AI17,"T1")</f>
        <v>0</v>
      </c>
      <c r="AW17" s="5">
        <f>COUNTIF(E17:AI17,"T2")</f>
        <v>0</v>
      </c>
      <c r="AX17" s="5">
        <f>COUNTIF(E17:AI17,"T3")</f>
        <v>0</v>
      </c>
      <c r="AY17" s="5">
        <f>COUNTIF(E17:AI17,"T4")</f>
        <v>0</v>
      </c>
      <c r="AZ17" s="5">
        <f>COUNTIF(E17:AI17,"P")</f>
        <v>0</v>
      </c>
      <c r="BA17" s="5">
        <f>COUNTIF(E17:AI17,"D1")</f>
        <v>0</v>
      </c>
      <c r="BB17" s="5">
        <f>COUNTIF(E17:AI17,"D2")</f>
        <v>0</v>
      </c>
      <c r="BC17" s="5">
        <f>COUNTIF(E17:AI17,"D3")</f>
        <v>0</v>
      </c>
      <c r="BD17" s="5">
        <f>COUNTIF(E17:AI17,"M1/T3")</f>
        <v>0</v>
      </c>
      <c r="BE17" s="5">
        <f>COUNTIF(E17:AI17,"T3/N")</f>
        <v>0</v>
      </c>
      <c r="BF17" s="5">
        <f>COUNTIF(E17:AI17,"SN")</f>
        <v>0</v>
      </c>
      <c r="BG17" s="14">
        <f t="shared" si="0"/>
        <v>0</v>
      </c>
      <c r="BH17" s="15">
        <f>((AS17*5)+(AT17*4)+(AU17*5)+(AV17*4)+(AW17*5)+(AX17*5)+(AY17*4)+(AZ17*12)+(BA17*6)+(BB17*6)+(BC17*6)+(BD17*8)+(BE17*17)+(BF17*12))</f>
        <v>0</v>
      </c>
      <c r="BJ17" s="16">
        <f t="shared" si="1"/>
        <v>105.6</v>
      </c>
      <c r="BK17" s="17">
        <f t="shared" si="2"/>
        <v>-105.6</v>
      </c>
    </row>
    <row r="18" spans="1:1023" ht="25.5" customHeight="1">
      <c r="A18" s="332" t="s">
        <v>1</v>
      </c>
      <c r="B18" s="63" t="s">
        <v>2</v>
      </c>
      <c r="C18" s="333" t="s">
        <v>3</v>
      </c>
      <c r="D18" s="334" t="s">
        <v>4</v>
      </c>
      <c r="E18" s="68">
        <v>1</v>
      </c>
      <c r="F18" s="68">
        <v>2</v>
      </c>
      <c r="G18" s="68">
        <v>3</v>
      </c>
      <c r="H18" s="68">
        <v>4</v>
      </c>
      <c r="I18" s="68">
        <v>5</v>
      </c>
      <c r="J18" s="68">
        <v>6</v>
      </c>
      <c r="K18" s="66">
        <v>7</v>
      </c>
      <c r="L18" s="66">
        <v>8</v>
      </c>
      <c r="M18" s="68">
        <v>9</v>
      </c>
      <c r="N18" s="68">
        <v>10</v>
      </c>
      <c r="O18" s="68">
        <v>11</v>
      </c>
      <c r="P18" s="68">
        <v>12</v>
      </c>
      <c r="Q18" s="68">
        <v>13</v>
      </c>
      <c r="R18" s="68">
        <v>14</v>
      </c>
      <c r="S18" s="68">
        <v>15</v>
      </c>
      <c r="T18" s="68">
        <v>16</v>
      </c>
      <c r="U18" s="68">
        <v>17</v>
      </c>
      <c r="V18" s="68">
        <v>18</v>
      </c>
      <c r="W18" s="68">
        <v>19</v>
      </c>
      <c r="X18" s="68">
        <v>20</v>
      </c>
      <c r="Y18" s="68">
        <v>21</v>
      </c>
      <c r="Z18" s="68">
        <v>22</v>
      </c>
      <c r="AA18" s="68">
        <v>23</v>
      </c>
      <c r="AB18" s="68">
        <v>24</v>
      </c>
      <c r="AC18" s="68">
        <v>25</v>
      </c>
      <c r="AD18" s="68">
        <v>26</v>
      </c>
      <c r="AE18" s="68">
        <v>27</v>
      </c>
      <c r="AF18" s="68">
        <v>28</v>
      </c>
      <c r="AG18" s="68">
        <v>29</v>
      </c>
      <c r="AH18" s="62">
        <v>30</v>
      </c>
      <c r="AI18" s="68"/>
      <c r="AJ18" s="335" t="s">
        <v>0</v>
      </c>
      <c r="AK18" s="336" t="s">
        <v>5</v>
      </c>
      <c r="AL18" s="337" t="s">
        <v>6</v>
      </c>
      <c r="AM18" s="3"/>
      <c r="AN18" s="4"/>
      <c r="AO18" s="4"/>
      <c r="AP18" s="4"/>
      <c r="AQ18" s="4"/>
      <c r="AR18" s="4"/>
      <c r="AS18" s="5">
        <f>COUNTIF(E18:AI18,"M1")</f>
        <v>0</v>
      </c>
      <c r="AT18" s="5">
        <f>COUNTIF(E18:AI18,"M")</f>
        <v>0</v>
      </c>
      <c r="AU18" s="5">
        <f>COUNTIF(E18:AI18,"T")</f>
        <v>0</v>
      </c>
      <c r="AV18" s="5">
        <f>COUNTIF(E18:AI18,"T1")</f>
        <v>0</v>
      </c>
      <c r="AW18" s="5">
        <f>COUNTIF(E18:AI18,"T2")</f>
        <v>0</v>
      </c>
      <c r="AX18" s="5">
        <f>COUNTIF(E18:AI18,"T3")</f>
        <v>0</v>
      </c>
      <c r="AY18" s="5">
        <f>COUNTIF(E18:AI18,"T4")</f>
        <v>0</v>
      </c>
      <c r="AZ18" s="5">
        <f>COUNTIF(E18:AI18,"P")</f>
        <v>0</v>
      </c>
      <c r="BA18" s="5">
        <f>COUNTIF(E18:AI18,"D1")</f>
        <v>0</v>
      </c>
      <c r="BB18" s="5">
        <f>COUNTIF(E18:AI18,"D2")</f>
        <v>0</v>
      </c>
      <c r="BC18" s="5">
        <f>COUNTIF(E18:AI18,"D3")</f>
        <v>0</v>
      </c>
      <c r="BD18" s="5">
        <f>COUNTIF(E18:AI18,"D4")</f>
        <v>0</v>
      </c>
      <c r="BE18" s="5">
        <f>COUNTIF(E18:AI18,"I")</f>
        <v>0</v>
      </c>
      <c r="BF18" s="5">
        <f>COUNTIF(E18:AI18,"N")</f>
        <v>0</v>
      </c>
      <c r="BG18" s="14">
        <f t="shared" si="0"/>
        <v>0</v>
      </c>
      <c r="BH18" s="15">
        <f>((AS18*5)+(AT18*4)+(AU18*5)+(AV18*4)+(AW18*5)+(AX18*5)+(AY18*4)+(AZ18*12)+(BA18*6)+(BB18*6)+(BC18*6)+(BD18*6)+(BE18*4.8)+(BF18*12))</f>
        <v>0</v>
      </c>
      <c r="BI18" s="2"/>
      <c r="BJ18" s="16">
        <f t="shared" si="1"/>
        <v>105.6</v>
      </c>
      <c r="BK18" s="17">
        <f t="shared" si="2"/>
        <v>-105.6</v>
      </c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</row>
    <row r="19" spans="1:1023" ht="25.5" customHeight="1">
      <c r="A19" s="342"/>
      <c r="B19" s="63" t="s">
        <v>7</v>
      </c>
      <c r="C19" s="333"/>
      <c r="D19" s="333"/>
      <c r="E19" s="68" t="s">
        <v>79</v>
      </c>
      <c r="F19" s="66" t="s">
        <v>79</v>
      </c>
      <c r="G19" s="66" t="s">
        <v>78</v>
      </c>
      <c r="H19" s="68" t="s">
        <v>79</v>
      </c>
      <c r="I19" s="68" t="s">
        <v>22</v>
      </c>
      <c r="J19" s="68" t="s">
        <v>80</v>
      </c>
      <c r="K19" s="66" t="s">
        <v>80</v>
      </c>
      <c r="L19" s="66" t="s">
        <v>79</v>
      </c>
      <c r="M19" s="66" t="s">
        <v>79</v>
      </c>
      <c r="N19" s="66" t="s">
        <v>78</v>
      </c>
      <c r="O19" s="68" t="s">
        <v>79</v>
      </c>
      <c r="P19" s="68" t="s">
        <v>22</v>
      </c>
      <c r="Q19" s="68" t="s">
        <v>80</v>
      </c>
      <c r="R19" s="68" t="s">
        <v>80</v>
      </c>
      <c r="S19" s="68" t="s">
        <v>79</v>
      </c>
      <c r="T19" s="66" t="s">
        <v>79</v>
      </c>
      <c r="U19" s="66" t="s">
        <v>78</v>
      </c>
      <c r="V19" s="68" t="s">
        <v>79</v>
      </c>
      <c r="W19" s="68" t="s">
        <v>22</v>
      </c>
      <c r="X19" s="68" t="s">
        <v>80</v>
      </c>
      <c r="Y19" s="68" t="s">
        <v>80</v>
      </c>
      <c r="Z19" s="68" t="s">
        <v>79</v>
      </c>
      <c r="AA19" s="66" t="s">
        <v>79</v>
      </c>
      <c r="AB19" s="66" t="s">
        <v>78</v>
      </c>
      <c r="AC19" s="68" t="s">
        <v>79</v>
      </c>
      <c r="AD19" s="68" t="s">
        <v>22</v>
      </c>
      <c r="AE19" s="68" t="s">
        <v>80</v>
      </c>
      <c r="AF19" s="68" t="s">
        <v>80</v>
      </c>
      <c r="AG19" s="68" t="s">
        <v>79</v>
      </c>
      <c r="AH19" s="66" t="s">
        <v>79</v>
      </c>
      <c r="AI19" s="66"/>
      <c r="AJ19" s="335"/>
      <c r="AK19" s="336"/>
      <c r="AL19" s="337"/>
      <c r="AM19" s="3"/>
      <c r="AN19" s="32"/>
      <c r="AO19" s="32"/>
      <c r="AP19" s="32"/>
      <c r="AQ19" s="32"/>
      <c r="AR19" s="32"/>
      <c r="AS19" s="5">
        <f>COUNTIF(E19:AI19,"M1")</f>
        <v>0</v>
      </c>
      <c r="AT19" s="5">
        <f>COUNTIF(E19:AI19,"M")</f>
        <v>0</v>
      </c>
      <c r="AU19" s="5">
        <f>COUNTIF(E19:AI19,"T")</f>
        <v>4</v>
      </c>
      <c r="AV19" s="5">
        <f>COUNTIF(E19:AI19,"T1")</f>
        <v>0</v>
      </c>
      <c r="AW19" s="5">
        <f>COUNTIF(E19:AI19,"T2")</f>
        <v>0</v>
      </c>
      <c r="AX19" s="5">
        <f>COUNTIF(E19:AI19,"T3")</f>
        <v>0</v>
      </c>
      <c r="AY19" s="5">
        <f>COUNTIF(E19:AI19,"T4")</f>
        <v>0</v>
      </c>
      <c r="AZ19" s="5">
        <f>COUNTIF(E19:AI19,"P")</f>
        <v>0</v>
      </c>
      <c r="BA19" s="5">
        <f>COUNTIF(E19:AI19,"D1")</f>
        <v>0</v>
      </c>
      <c r="BB19" s="5">
        <f>COUNTIF(E19:AI19,"D2")</f>
        <v>0</v>
      </c>
      <c r="BC19" s="5">
        <f>COUNTIF(E19:AI19,"D3")</f>
        <v>0</v>
      </c>
      <c r="BD19" s="5">
        <f>COUNTIF(E19:AI19,"D4")</f>
        <v>0</v>
      </c>
      <c r="BE19" s="5">
        <f>COUNTIF(E19:AI19,"I")</f>
        <v>0</v>
      </c>
      <c r="BF19" s="5">
        <f>COUNTIF(E19:AI19,"N")</f>
        <v>0</v>
      </c>
      <c r="BG19" s="33">
        <f t="shared" si="0"/>
        <v>0</v>
      </c>
      <c r="BH19" s="34">
        <f>((AS19*5)+(AT19*4)+(AU19*5)+(AV19*4)+(AW19*5)+(AX19*5)+(AY19*4)+(AZ19*12)+(BA19*6)+(BB19*6)+(BC19*6)+(BD19*6)+(BE19*4.8)+(BF19*12))</f>
        <v>20</v>
      </c>
      <c r="BJ19" s="35">
        <f t="shared" si="1"/>
        <v>105.6</v>
      </c>
      <c r="BK19" s="36">
        <f t="shared" si="2"/>
        <v>-85.6</v>
      </c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</row>
    <row r="20" spans="1:1023" ht="25.5" customHeight="1">
      <c r="A20" s="37"/>
      <c r="B20" s="38" t="s">
        <v>83</v>
      </c>
      <c r="C20" s="71"/>
      <c r="D20" s="69" t="s">
        <v>62</v>
      </c>
      <c r="E20" s="57"/>
      <c r="F20" s="59"/>
      <c r="G20" s="59"/>
      <c r="H20" s="57"/>
      <c r="I20" s="57"/>
      <c r="J20" s="57"/>
      <c r="K20" s="59"/>
      <c r="L20" s="59"/>
      <c r="M20" s="59"/>
      <c r="N20" s="59" t="s">
        <v>33</v>
      </c>
      <c r="O20" s="57"/>
      <c r="P20" s="57"/>
      <c r="Q20" s="57"/>
      <c r="R20" s="57"/>
      <c r="S20" s="57"/>
      <c r="T20" s="59"/>
      <c r="U20" s="59"/>
      <c r="V20" s="57"/>
      <c r="W20" s="57"/>
      <c r="X20" s="57" t="s">
        <v>33</v>
      </c>
      <c r="Y20" s="57"/>
      <c r="Z20" s="57"/>
      <c r="AA20" s="59"/>
      <c r="AB20" s="59" t="s">
        <v>33</v>
      </c>
      <c r="AC20" s="57"/>
      <c r="AD20" s="57"/>
      <c r="AE20" s="57"/>
      <c r="AF20" s="57"/>
      <c r="AG20" s="57"/>
      <c r="AH20" s="59"/>
      <c r="AI20" s="57"/>
      <c r="AJ20" s="11">
        <v>0</v>
      </c>
      <c r="AK20" s="12">
        <v>0</v>
      </c>
      <c r="AL20" s="13">
        <v>6</v>
      </c>
      <c r="AM20" s="3"/>
      <c r="AN20" s="32"/>
      <c r="AO20" s="32"/>
      <c r="AP20" s="32"/>
      <c r="AQ20" s="32"/>
      <c r="AR20" s="32"/>
      <c r="AS20" s="5">
        <f>COUNTIF(E21:AI21,"M1")</f>
        <v>0</v>
      </c>
      <c r="AT20" s="5">
        <f>COUNTIF(E21:AI21,"M")</f>
        <v>0</v>
      </c>
      <c r="AU20" s="5">
        <f>COUNTIF(E21:AI21,"T")</f>
        <v>0</v>
      </c>
      <c r="AV20" s="5">
        <f>COUNTIF(E21:AI21,"T1")</f>
        <v>0</v>
      </c>
      <c r="AW20" s="5">
        <f>COUNTIF(E21:AI21,"T2")</f>
        <v>0</v>
      </c>
      <c r="AX20" s="5">
        <f>COUNTIF(E21:AI21,"T3")</f>
        <v>1</v>
      </c>
      <c r="AY20" s="5">
        <f>COUNTIF(E21:AI21,"T4")</f>
        <v>0</v>
      </c>
      <c r="AZ20" s="5">
        <f>COUNTIF(E21:AI21,"P")</f>
        <v>0</v>
      </c>
      <c r="BA20" s="5">
        <f>COUNTIF(E21:AI21,"D1")</f>
        <v>0</v>
      </c>
      <c r="BB20" s="5">
        <f>COUNTIF(E21:AI21,"D2")</f>
        <v>0</v>
      </c>
      <c r="BC20" s="5">
        <f>COUNTIF(E21:AI21,"D3")</f>
        <v>0</v>
      </c>
      <c r="BD20" s="5">
        <f>COUNTIF(E21:AI21,"D4")</f>
        <v>0</v>
      </c>
      <c r="BE20" s="5">
        <f>COUNTIF(E21:AI21,"I")</f>
        <v>0</v>
      </c>
      <c r="BF20" s="5">
        <f>COUNTIF(E21:AI21,"N")</f>
        <v>0</v>
      </c>
      <c r="BG20" s="33">
        <f t="shared" si="0"/>
        <v>0</v>
      </c>
      <c r="BH20" s="34">
        <f>((AS20*5)+(AT20*4)+(AU20*5)+(AV20*4)+(AW20*5)+(AX20*5)+(AY20*4)+(AZ20*12)+(BA20*6)+(BB20*6)+(BC20*6)+(BD20*6)+(BE20*4.8)+(BF20*12))</f>
        <v>5</v>
      </c>
      <c r="BJ20" s="35">
        <f t="shared" si="1"/>
        <v>105.6</v>
      </c>
      <c r="BK20" s="36">
        <f t="shared" si="2"/>
        <v>-100.6</v>
      </c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</row>
    <row r="21" spans="1:1023" ht="25.5" customHeight="1">
      <c r="A21" s="37"/>
      <c r="B21" s="38" t="s">
        <v>95</v>
      </c>
      <c r="C21" s="71"/>
      <c r="D21" s="69" t="s">
        <v>62</v>
      </c>
      <c r="E21" s="57"/>
      <c r="F21" s="59"/>
      <c r="G21" s="59"/>
      <c r="H21" s="57"/>
      <c r="I21" s="57"/>
      <c r="J21" s="57"/>
      <c r="K21" s="59"/>
      <c r="L21" s="59"/>
      <c r="M21" s="59"/>
      <c r="N21" s="59"/>
      <c r="O21" s="57"/>
      <c r="P21" s="57"/>
      <c r="Q21" s="57"/>
      <c r="R21" s="57"/>
      <c r="S21" s="57"/>
      <c r="T21" s="59"/>
      <c r="U21" s="59"/>
      <c r="V21" s="57"/>
      <c r="W21" s="57"/>
      <c r="X21" s="57"/>
      <c r="Y21" s="57"/>
      <c r="Z21" s="57"/>
      <c r="AA21" s="59" t="s">
        <v>25</v>
      </c>
      <c r="AB21" s="59"/>
      <c r="AC21" s="57"/>
      <c r="AD21" s="57"/>
      <c r="AE21" s="57"/>
      <c r="AF21" s="57"/>
      <c r="AG21" s="57"/>
      <c r="AH21" s="59"/>
      <c r="AI21" s="57"/>
      <c r="AJ21" s="11">
        <v>0</v>
      </c>
      <c r="AK21" s="12">
        <v>0</v>
      </c>
      <c r="AL21" s="13">
        <v>6</v>
      </c>
      <c r="AM21" s="3"/>
      <c r="AN21" s="32"/>
      <c r="AO21" s="32"/>
      <c r="AP21" s="32"/>
      <c r="AQ21" s="32"/>
      <c r="AR21" s="32"/>
      <c r="AS21" s="5">
        <f>COUNTIF(E23:AI23,"M1")</f>
        <v>0</v>
      </c>
      <c r="AT21" s="5">
        <f>COUNTIF(E23:AI23,"M")</f>
        <v>0</v>
      </c>
      <c r="AU21" s="5">
        <f>COUNTIF(E23:AI23,"T")</f>
        <v>0</v>
      </c>
      <c r="AV21" s="5">
        <f>COUNTIF(E23:AI23,"T1")</f>
        <v>0</v>
      </c>
      <c r="AW21" s="5">
        <f>COUNTIF(E23:AI23,"T2")</f>
        <v>0</v>
      </c>
      <c r="AX21" s="5">
        <f>COUNTIF(E23:AI23,"T3")</f>
        <v>0</v>
      </c>
      <c r="AY21" s="5">
        <f>COUNTIF(E23:AI23,"T4")</f>
        <v>0</v>
      </c>
      <c r="AZ21" s="5">
        <f>COUNTIF(E23:AI23,"P")</f>
        <v>0</v>
      </c>
      <c r="BA21" s="5">
        <f>COUNTIF(E23:AI23,"D1")</f>
        <v>0</v>
      </c>
      <c r="BB21" s="5">
        <f>COUNTIF(E23:AI23,"D2")</f>
        <v>0</v>
      </c>
      <c r="BC21" s="5">
        <f>COUNTIF(E23:AI23,"D3")</f>
        <v>0</v>
      </c>
      <c r="BD21" s="5">
        <f>COUNTIF(E23:AI23,"D4")</f>
        <v>0</v>
      </c>
      <c r="BE21" s="5">
        <f>COUNTIF(E23:AI23,"I")</f>
        <v>0</v>
      </c>
      <c r="BF21" s="5">
        <f>COUNTIF(E23:AI23,"N")</f>
        <v>0</v>
      </c>
      <c r="BG21" s="33">
        <f t="shared" si="0"/>
        <v>0</v>
      </c>
      <c r="BH21" s="34">
        <f>((AS21*5)+(AT21*4)+(AU21*5)+(AV21*4)+(AW21*5)+(AX21*5)+(AY21*4)+(AZ21*12)+(BA21*6)+(BB21*6)+(BC21*6)+(BD21*6)+(BE21*4.8)+(BF21*12))</f>
        <v>0</v>
      </c>
      <c r="BJ21" s="35">
        <f t="shared" si="1"/>
        <v>105.6</v>
      </c>
      <c r="BK21" s="36">
        <f t="shared" si="2"/>
        <v>-105.6</v>
      </c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</row>
    <row r="22" spans="1:1023" ht="25.5" customHeight="1">
      <c r="A22" s="21"/>
      <c r="B22" s="75"/>
      <c r="C22" s="71"/>
      <c r="D22" s="69"/>
      <c r="E22" s="57"/>
      <c r="F22" s="59"/>
      <c r="G22" s="59"/>
      <c r="H22" s="76"/>
      <c r="I22" s="76"/>
      <c r="J22" s="76"/>
      <c r="K22" s="77"/>
      <c r="L22" s="77"/>
      <c r="M22" s="77"/>
      <c r="N22" s="77" t="s">
        <v>29</v>
      </c>
      <c r="O22" s="76"/>
      <c r="P22" s="76"/>
      <c r="Q22" s="76"/>
      <c r="R22" s="76"/>
      <c r="S22" s="76"/>
      <c r="T22" s="77" t="s">
        <v>33</v>
      </c>
      <c r="U22" s="77"/>
      <c r="V22" s="76"/>
      <c r="W22" s="76"/>
      <c r="X22" s="76"/>
      <c r="Y22" s="76"/>
      <c r="Z22" s="76"/>
      <c r="AA22" s="77"/>
      <c r="AB22" s="77"/>
      <c r="AC22" s="76"/>
      <c r="AD22" s="76"/>
      <c r="AE22" s="76"/>
      <c r="AF22" s="76"/>
      <c r="AG22" s="76"/>
      <c r="AH22" s="77"/>
      <c r="AI22" s="76"/>
      <c r="AJ22" s="78"/>
      <c r="AK22" s="79"/>
      <c r="AL22" s="80"/>
      <c r="AM22" s="3"/>
      <c r="AN22" s="81"/>
      <c r="AO22" s="81"/>
      <c r="AP22" s="81"/>
      <c r="AQ22" s="81"/>
      <c r="AR22" s="81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3"/>
      <c r="BH22" s="84"/>
      <c r="BJ22" s="85"/>
      <c r="BK22" s="86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</row>
    <row r="23" spans="1:1023" ht="25.5" customHeight="1">
      <c r="A23" s="39"/>
      <c r="B23" s="40"/>
      <c r="C23" s="344" t="s">
        <v>63</v>
      </c>
      <c r="D23" s="344"/>
      <c r="E23" s="344"/>
      <c r="F23" s="344"/>
      <c r="G23" s="344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1"/>
      <c r="V23" s="41"/>
      <c r="W23" s="41"/>
      <c r="X23" s="42"/>
      <c r="Z23" s="43"/>
      <c r="AA23" s="345"/>
      <c r="AB23" s="345"/>
      <c r="AC23" s="345"/>
      <c r="AD23" s="345"/>
      <c r="AE23" s="345"/>
      <c r="AF23" s="345"/>
      <c r="AG23" s="345"/>
      <c r="AH23" s="345"/>
      <c r="AI23" s="345"/>
      <c r="AJ23" s="44"/>
      <c r="AK23" s="44"/>
      <c r="AL23" s="45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</row>
    <row r="24" spans="1:1023" ht="25.5" customHeight="1">
      <c r="A24" s="39"/>
      <c r="B24" s="40"/>
      <c r="C24" s="46" t="s">
        <v>20</v>
      </c>
      <c r="D24" s="46" t="s">
        <v>64</v>
      </c>
      <c r="E24" s="47"/>
      <c r="F24" s="48" t="s">
        <v>21</v>
      </c>
      <c r="G24" s="48" t="s">
        <v>65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346"/>
      <c r="AB24" s="346"/>
      <c r="AC24" s="346"/>
      <c r="AD24" s="346"/>
      <c r="AE24" s="346"/>
      <c r="AF24" s="346"/>
      <c r="AG24" s="346"/>
      <c r="AH24" s="346"/>
      <c r="AI24" s="346"/>
      <c r="AJ24" s="43"/>
      <c r="AK24" s="43"/>
      <c r="AL24" s="49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</row>
    <row r="25" spans="1:1023" ht="25.5" customHeight="1">
      <c r="A25" s="50"/>
      <c r="B25" s="44"/>
      <c r="C25" s="69" t="s">
        <v>24</v>
      </c>
      <c r="D25" s="69" t="s">
        <v>66</v>
      </c>
      <c r="E25" s="47"/>
      <c r="F25" s="65" t="s">
        <v>22</v>
      </c>
      <c r="G25" s="65" t="s">
        <v>67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345" t="s">
        <v>68</v>
      </c>
      <c r="AB25" s="345"/>
      <c r="AC25" s="345"/>
      <c r="AD25" s="345"/>
      <c r="AE25" s="345"/>
      <c r="AF25" s="345"/>
      <c r="AG25" s="345"/>
      <c r="AH25" s="345"/>
      <c r="AI25" s="345"/>
      <c r="AJ25" s="43"/>
      <c r="AK25" s="43"/>
      <c r="AL25" s="49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</row>
    <row r="26" spans="1:1023" ht="25.5" customHeight="1">
      <c r="A26" s="50"/>
      <c r="B26" s="44"/>
      <c r="C26" s="69" t="s">
        <v>25</v>
      </c>
      <c r="D26" s="52" t="s">
        <v>69</v>
      </c>
      <c r="E26" s="53"/>
      <c r="F26" s="9" t="s">
        <v>30</v>
      </c>
      <c r="G26" s="51" t="s">
        <v>70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346" t="s">
        <v>81</v>
      </c>
      <c r="AB26" s="346"/>
      <c r="AC26" s="346"/>
      <c r="AD26" s="346"/>
      <c r="AE26" s="346"/>
      <c r="AF26" s="346"/>
      <c r="AG26" s="346"/>
      <c r="AH26" s="346"/>
      <c r="AI26" s="346"/>
      <c r="AJ26" s="43"/>
      <c r="AK26" s="43"/>
      <c r="AL26" s="45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</row>
    <row r="27" spans="1:1023" ht="25.5" customHeight="1">
      <c r="A27" s="50"/>
      <c r="B27" s="44"/>
      <c r="C27" s="69" t="s">
        <v>28</v>
      </c>
      <c r="D27" s="69" t="s">
        <v>71</v>
      </c>
      <c r="E27" s="47"/>
      <c r="F27" s="9" t="s">
        <v>27</v>
      </c>
      <c r="G27" s="51" t="s">
        <v>72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343" t="s">
        <v>77</v>
      </c>
      <c r="AB27" s="343"/>
      <c r="AC27" s="343"/>
      <c r="AD27" s="343"/>
      <c r="AE27" s="343"/>
      <c r="AF27" s="343"/>
      <c r="AG27" s="343"/>
      <c r="AH27" s="343"/>
      <c r="AI27" s="343"/>
      <c r="AJ27" s="44"/>
      <c r="AK27" s="44"/>
      <c r="AL27" s="45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</row>
    <row r="28" spans="1:1023" ht="25.5" customHeight="1">
      <c r="A28" s="50"/>
      <c r="B28" s="44"/>
      <c r="C28" s="69" t="s">
        <v>29</v>
      </c>
      <c r="D28" s="69" t="s">
        <v>73</v>
      </c>
      <c r="E28" s="47"/>
      <c r="F28" s="9" t="s">
        <v>33</v>
      </c>
      <c r="G28" s="51" t="s">
        <v>74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343" t="s">
        <v>75</v>
      </c>
      <c r="AB28" s="343"/>
      <c r="AC28" s="343"/>
      <c r="AD28" s="343"/>
      <c r="AE28" s="343"/>
      <c r="AF28" s="343"/>
      <c r="AG28" s="343"/>
      <c r="AH28" s="343"/>
      <c r="AI28" s="343"/>
      <c r="AJ28" s="44"/>
      <c r="AK28" s="44"/>
      <c r="AL28" s="45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</row>
    <row r="29" spans="1:1023" ht="15.75" thickBot="1">
      <c r="A29" s="54"/>
      <c r="B29" s="55"/>
      <c r="C29" s="72"/>
      <c r="D29" s="72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6"/>
    </row>
    <row r="34" spans="1:1023"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</row>
    <row r="35" spans="1:1023">
      <c r="A35"/>
      <c r="B35"/>
      <c r="C35" s="74"/>
      <c r="D35" s="74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</row>
    <row r="36" spans="1:1023">
      <c r="A36"/>
      <c r="B36"/>
      <c r="C36" s="74"/>
      <c r="D36" s="74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</row>
    <row r="37" spans="1:1023">
      <c r="A37"/>
      <c r="B37"/>
      <c r="C37" s="74"/>
      <c r="D37" s="74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</row>
  </sheetData>
  <mergeCells count="32">
    <mergeCell ref="AA28:AI28"/>
    <mergeCell ref="C23:G23"/>
    <mergeCell ref="AA23:AI23"/>
    <mergeCell ref="AA24:AI24"/>
    <mergeCell ref="AA25:AI25"/>
    <mergeCell ref="AA26:AI26"/>
    <mergeCell ref="AA27:AI27"/>
    <mergeCell ref="A18:A19"/>
    <mergeCell ref="C18:C19"/>
    <mergeCell ref="D18:D19"/>
    <mergeCell ref="AJ18:AJ19"/>
    <mergeCell ref="AK18:AK19"/>
    <mergeCell ref="AL18:AL19"/>
    <mergeCell ref="C9:C10"/>
    <mergeCell ref="D9:D10"/>
    <mergeCell ref="AJ9:AJ10"/>
    <mergeCell ref="AK9:AK10"/>
    <mergeCell ref="AL9:AL10"/>
    <mergeCell ref="C14:C15"/>
    <mergeCell ref="D14:D15"/>
    <mergeCell ref="AJ14:AJ15"/>
    <mergeCell ref="AK14:AK15"/>
    <mergeCell ref="AL14:AL15"/>
    <mergeCell ref="E16:AH16"/>
    <mergeCell ref="O7:AH7"/>
    <mergeCell ref="A1:AL3"/>
    <mergeCell ref="A4:A5"/>
    <mergeCell ref="C4:C5"/>
    <mergeCell ref="D4:D5"/>
    <mergeCell ref="AJ4:AJ5"/>
    <mergeCell ref="AK4:AK5"/>
    <mergeCell ref="AL4:AL5"/>
  </mergeCells>
  <pageMargins left="0.511811024" right="0.511811024" top="0.78740157499999996" bottom="0.78740157499999996" header="0.31496062000000002" footer="0.31496062000000002"/>
  <pageSetup paperSize="9" scale="41" orientation="landscape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abSelected="1" topLeftCell="P1" workbookViewId="0">
      <selection activeCell="W24" sqref="W24"/>
    </sheetView>
  </sheetViews>
  <sheetFormatPr defaultRowHeight="15"/>
  <cols>
    <col min="1" max="1" width="16.28515625" customWidth="1"/>
    <col min="2" max="2" width="56.28515625" customWidth="1"/>
    <col min="3" max="3" width="12" customWidth="1"/>
    <col min="4" max="26" width="8.28515625" customWidth="1"/>
    <col min="27" max="27" width="8" customWidth="1"/>
    <col min="28" max="33" width="8.28515625" customWidth="1"/>
    <col min="34" max="34" width="9.140625" customWidth="1"/>
  </cols>
  <sheetData>
    <row r="1" spans="1:34">
      <c r="A1" s="347" t="s">
        <v>408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9"/>
    </row>
    <row r="2" spans="1:34">
      <c r="A2" s="302"/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50"/>
    </row>
    <row r="3" spans="1:34">
      <c r="A3" s="304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51"/>
    </row>
    <row r="4" spans="1:34" ht="15.75">
      <c r="A4" s="157" t="s">
        <v>1</v>
      </c>
      <c r="B4" s="95" t="s">
        <v>2</v>
      </c>
      <c r="C4" s="352" t="s">
        <v>4</v>
      </c>
      <c r="D4" s="96">
        <v>1</v>
      </c>
      <c r="E4" s="96">
        <v>2</v>
      </c>
      <c r="F4" s="96">
        <v>3</v>
      </c>
      <c r="G4" s="96">
        <v>4</v>
      </c>
      <c r="H4" s="96">
        <v>5</v>
      </c>
      <c r="I4" s="96">
        <v>6</v>
      </c>
      <c r="J4" s="96">
        <v>7</v>
      </c>
      <c r="K4" s="96">
        <v>8</v>
      </c>
      <c r="L4" s="96">
        <v>9</v>
      </c>
      <c r="M4" s="96">
        <v>10</v>
      </c>
      <c r="N4" s="96">
        <v>11</v>
      </c>
      <c r="O4" s="96">
        <v>12</v>
      </c>
      <c r="P4" s="96">
        <v>13</v>
      </c>
      <c r="Q4" s="96">
        <v>14</v>
      </c>
      <c r="R4" s="96">
        <v>15</v>
      </c>
      <c r="S4" s="96">
        <v>16</v>
      </c>
      <c r="T4" s="96">
        <v>17</v>
      </c>
      <c r="U4" s="96">
        <v>18</v>
      </c>
      <c r="V4" s="96">
        <v>19</v>
      </c>
      <c r="W4" s="96">
        <v>20</v>
      </c>
      <c r="X4" s="96">
        <v>21</v>
      </c>
      <c r="Y4" s="96">
        <v>22</v>
      </c>
      <c r="Z4" s="96">
        <v>23</v>
      </c>
      <c r="AA4" s="96">
        <v>24</v>
      </c>
      <c r="AB4" s="96">
        <v>25</v>
      </c>
      <c r="AC4" s="96">
        <v>26</v>
      </c>
      <c r="AD4" s="96">
        <v>27</v>
      </c>
      <c r="AE4" s="96">
        <v>28</v>
      </c>
      <c r="AF4" s="96">
        <v>29</v>
      </c>
      <c r="AG4" s="96">
        <v>30</v>
      </c>
      <c r="AH4" s="353"/>
    </row>
    <row r="5" spans="1:34" ht="15.75">
      <c r="A5" s="157"/>
      <c r="B5" s="95" t="s">
        <v>98</v>
      </c>
      <c r="C5" s="354"/>
      <c r="D5" s="96" t="s">
        <v>13</v>
      </c>
      <c r="E5" s="96" t="s">
        <v>100</v>
      </c>
      <c r="F5" s="96" t="s">
        <v>8</v>
      </c>
      <c r="G5" s="96" t="s">
        <v>9</v>
      </c>
      <c r="H5" s="96" t="s">
        <v>10</v>
      </c>
      <c r="I5" s="96" t="s">
        <v>11</v>
      </c>
      <c r="J5" s="96" t="s">
        <v>12</v>
      </c>
      <c r="K5" s="96" t="s">
        <v>13</v>
      </c>
      <c r="L5" s="96" t="s">
        <v>100</v>
      </c>
      <c r="M5" s="96" t="s">
        <v>8</v>
      </c>
      <c r="N5" s="96" t="s">
        <v>9</v>
      </c>
      <c r="O5" s="96" t="s">
        <v>10</v>
      </c>
      <c r="P5" s="96" t="s">
        <v>11</v>
      </c>
      <c r="Q5" s="96" t="s">
        <v>12</v>
      </c>
      <c r="R5" s="96" t="s">
        <v>13</v>
      </c>
      <c r="S5" s="96" t="s">
        <v>100</v>
      </c>
      <c r="T5" s="96" t="s">
        <v>8</v>
      </c>
      <c r="U5" s="96" t="s">
        <v>9</v>
      </c>
      <c r="V5" s="96" t="s">
        <v>10</v>
      </c>
      <c r="W5" s="96" t="s">
        <v>11</v>
      </c>
      <c r="X5" s="96" t="s">
        <v>12</v>
      </c>
      <c r="Y5" s="96" t="s">
        <v>13</v>
      </c>
      <c r="Z5" s="96" t="s">
        <v>100</v>
      </c>
      <c r="AA5" s="96" t="s">
        <v>8</v>
      </c>
      <c r="AB5" s="96" t="s">
        <v>9</v>
      </c>
      <c r="AC5" s="96" t="s">
        <v>10</v>
      </c>
      <c r="AD5" s="96" t="s">
        <v>11</v>
      </c>
      <c r="AE5" s="96" t="s">
        <v>12</v>
      </c>
      <c r="AF5" s="96" t="s">
        <v>13</v>
      </c>
      <c r="AG5" s="96" t="s">
        <v>100</v>
      </c>
      <c r="AH5" s="355"/>
    </row>
    <row r="6" spans="1:34" ht="15.75">
      <c r="A6" s="97">
        <v>135569</v>
      </c>
      <c r="B6" s="98" t="s">
        <v>409</v>
      </c>
      <c r="C6" s="100" t="s">
        <v>410</v>
      </c>
      <c r="D6" s="101" t="s">
        <v>411</v>
      </c>
      <c r="E6" s="102"/>
      <c r="F6" s="102" t="s">
        <v>27</v>
      </c>
      <c r="G6" s="101"/>
      <c r="H6" s="101" t="s">
        <v>204</v>
      </c>
      <c r="I6" s="101"/>
      <c r="J6" s="102" t="s">
        <v>411</v>
      </c>
      <c r="K6" s="102" t="s">
        <v>411</v>
      </c>
      <c r="L6" s="102" t="s">
        <v>411</v>
      </c>
      <c r="M6" s="102" t="s">
        <v>411</v>
      </c>
      <c r="N6" s="101" t="s">
        <v>412</v>
      </c>
      <c r="O6" s="101"/>
      <c r="P6" s="101"/>
      <c r="Q6" s="101" t="s">
        <v>413</v>
      </c>
      <c r="R6" s="101"/>
      <c r="S6" s="102"/>
      <c r="T6" s="102"/>
      <c r="U6" s="101"/>
      <c r="V6" s="101"/>
      <c r="W6" s="278" t="s">
        <v>414</v>
      </c>
      <c r="X6" s="279"/>
      <c r="Y6" s="279"/>
      <c r="Z6" s="279"/>
      <c r="AA6" s="279"/>
      <c r="AB6" s="279"/>
      <c r="AC6" s="279"/>
      <c r="AD6" s="279"/>
      <c r="AE6" s="279"/>
      <c r="AF6" s="279"/>
      <c r="AG6" s="280"/>
      <c r="AH6" s="104"/>
    </row>
    <row r="7" spans="1:34" ht="15.75">
      <c r="A7" s="99">
        <v>134074</v>
      </c>
      <c r="B7" s="98" t="s">
        <v>415</v>
      </c>
      <c r="C7" s="100" t="s">
        <v>410</v>
      </c>
      <c r="D7" s="101"/>
      <c r="E7" s="102" t="s">
        <v>27</v>
      </c>
      <c r="F7" s="102"/>
      <c r="G7" s="101"/>
      <c r="H7" s="101"/>
      <c r="I7" s="101" t="s">
        <v>27</v>
      </c>
      <c r="J7" s="102"/>
      <c r="K7" s="102" t="s">
        <v>27</v>
      </c>
      <c r="L7" s="102" t="s">
        <v>27</v>
      </c>
      <c r="M7" s="102"/>
      <c r="N7" s="101"/>
      <c r="O7" s="101" t="s">
        <v>27</v>
      </c>
      <c r="P7" s="101"/>
      <c r="Q7" s="101" t="s">
        <v>416</v>
      </c>
      <c r="R7" s="101" t="s">
        <v>27</v>
      </c>
      <c r="S7" s="102"/>
      <c r="T7" s="102"/>
      <c r="U7" s="101" t="s">
        <v>27</v>
      </c>
      <c r="V7" s="101"/>
      <c r="W7" s="101" t="s">
        <v>417</v>
      </c>
      <c r="X7" s="101" t="s">
        <v>27</v>
      </c>
      <c r="Y7" s="101"/>
      <c r="Z7" s="102"/>
      <c r="AA7" s="102" t="s">
        <v>27</v>
      </c>
      <c r="AB7" s="101"/>
      <c r="AC7" s="101" t="s">
        <v>27</v>
      </c>
      <c r="AD7" s="101" t="s">
        <v>27</v>
      </c>
      <c r="AE7" s="101"/>
      <c r="AF7" s="101"/>
      <c r="AG7" s="102" t="s">
        <v>27</v>
      </c>
      <c r="AH7" s="104"/>
    </row>
    <row r="8" spans="1:34" ht="15.75">
      <c r="A8" s="99">
        <v>134104</v>
      </c>
      <c r="B8" s="98" t="s">
        <v>418</v>
      </c>
      <c r="C8" s="100" t="s">
        <v>410</v>
      </c>
      <c r="D8" s="101" t="s">
        <v>27</v>
      </c>
      <c r="E8" s="102"/>
      <c r="F8" s="102"/>
      <c r="G8" s="101" t="s">
        <v>27</v>
      </c>
      <c r="H8" s="101"/>
      <c r="I8" s="101" t="s">
        <v>417</v>
      </c>
      <c r="J8" s="102" t="s">
        <v>27</v>
      </c>
      <c r="K8" s="102"/>
      <c r="L8" s="102"/>
      <c r="M8" s="102" t="s">
        <v>27</v>
      </c>
      <c r="N8" s="101"/>
      <c r="O8" s="101"/>
      <c r="P8" s="101" t="s">
        <v>27</v>
      </c>
      <c r="Q8" s="101"/>
      <c r="R8" s="101"/>
      <c r="S8" s="102" t="s">
        <v>27</v>
      </c>
      <c r="T8" s="102" t="s">
        <v>27</v>
      </c>
      <c r="U8" s="101"/>
      <c r="V8" s="101" t="s">
        <v>27</v>
      </c>
      <c r="W8" s="101" t="s">
        <v>27</v>
      </c>
      <c r="X8" s="101"/>
      <c r="Y8" s="101" t="s">
        <v>27</v>
      </c>
      <c r="Z8" s="102"/>
      <c r="AA8" s="102"/>
      <c r="AB8" s="101" t="s">
        <v>27</v>
      </c>
      <c r="AC8" s="101"/>
      <c r="AD8" s="101"/>
      <c r="AE8" s="101" t="s">
        <v>27</v>
      </c>
      <c r="AF8" s="101" t="s">
        <v>27</v>
      </c>
      <c r="AG8" s="102"/>
      <c r="AH8" s="104"/>
    </row>
    <row r="9" spans="1:34" ht="15.75">
      <c r="A9" s="99">
        <v>134422</v>
      </c>
      <c r="B9" s="98" t="s">
        <v>419</v>
      </c>
      <c r="C9" s="100" t="s">
        <v>420</v>
      </c>
      <c r="D9" s="101" t="s">
        <v>421</v>
      </c>
      <c r="E9" s="102"/>
      <c r="F9" s="102"/>
      <c r="G9" s="101" t="s">
        <v>421</v>
      </c>
      <c r="H9" s="101" t="s">
        <v>421</v>
      </c>
      <c r="I9" s="101" t="s">
        <v>422</v>
      </c>
      <c r="J9" s="102"/>
      <c r="K9" s="102"/>
      <c r="L9" s="102"/>
      <c r="M9" s="102"/>
      <c r="N9" s="101" t="s">
        <v>421</v>
      </c>
      <c r="O9" s="101" t="s">
        <v>421</v>
      </c>
      <c r="P9" s="101" t="s">
        <v>421</v>
      </c>
      <c r="Q9" s="101" t="s">
        <v>421</v>
      </c>
      <c r="R9" s="101" t="s">
        <v>421</v>
      </c>
      <c r="S9" s="102"/>
      <c r="T9" s="102"/>
      <c r="U9" s="101" t="s">
        <v>421</v>
      </c>
      <c r="V9" s="101" t="s">
        <v>421</v>
      </c>
      <c r="W9" s="101" t="s">
        <v>411</v>
      </c>
      <c r="X9" s="101" t="s">
        <v>421</v>
      </c>
      <c r="Y9" s="101" t="s">
        <v>417</v>
      </c>
      <c r="Z9" s="102"/>
      <c r="AA9" s="102" t="s">
        <v>32</v>
      </c>
      <c r="AB9" s="101"/>
      <c r="AC9" s="101" t="s">
        <v>421</v>
      </c>
      <c r="AD9" s="101" t="s">
        <v>421</v>
      </c>
      <c r="AE9" s="101" t="s">
        <v>411</v>
      </c>
      <c r="AF9" s="101" t="s">
        <v>421</v>
      </c>
      <c r="AG9" s="102"/>
      <c r="AH9" s="104"/>
    </row>
    <row r="10" spans="1:34" ht="15.75">
      <c r="A10" s="99">
        <v>135615</v>
      </c>
      <c r="B10" s="98" t="s">
        <v>423</v>
      </c>
      <c r="C10" s="100" t="s">
        <v>420</v>
      </c>
      <c r="D10" s="356" t="s">
        <v>53</v>
      </c>
      <c r="E10" s="102"/>
      <c r="F10" s="102"/>
      <c r="G10" s="101" t="s">
        <v>421</v>
      </c>
      <c r="H10" s="101" t="s">
        <v>421</v>
      </c>
      <c r="I10" s="101" t="s">
        <v>421</v>
      </c>
      <c r="J10" s="102"/>
      <c r="K10" s="102" t="s">
        <v>422</v>
      </c>
      <c r="L10" s="102"/>
      <c r="M10" s="102"/>
      <c r="N10" s="101" t="s">
        <v>421</v>
      </c>
      <c r="O10" s="101" t="s">
        <v>421</v>
      </c>
      <c r="P10" s="101" t="s">
        <v>421</v>
      </c>
      <c r="Q10" s="101" t="s">
        <v>421</v>
      </c>
      <c r="R10" s="101" t="s">
        <v>421</v>
      </c>
      <c r="S10" s="102"/>
      <c r="T10" s="102"/>
      <c r="U10" s="101" t="s">
        <v>21</v>
      </c>
      <c r="V10" s="101" t="s">
        <v>421</v>
      </c>
      <c r="W10" s="101" t="s">
        <v>421</v>
      </c>
      <c r="X10" s="101" t="s">
        <v>421</v>
      </c>
      <c r="Y10" s="101"/>
      <c r="Z10" s="102" t="s">
        <v>422</v>
      </c>
      <c r="AA10" s="102"/>
      <c r="AB10" s="101" t="s">
        <v>421</v>
      </c>
      <c r="AC10" s="101" t="s">
        <v>421</v>
      </c>
      <c r="AD10" s="101" t="s">
        <v>421</v>
      </c>
      <c r="AE10" s="101" t="s">
        <v>421</v>
      </c>
      <c r="AF10" s="101" t="s">
        <v>421</v>
      </c>
      <c r="AG10" s="102"/>
      <c r="AH10" s="104"/>
    </row>
    <row r="11" spans="1:34" ht="15.75">
      <c r="A11" s="99">
        <v>135313</v>
      </c>
      <c r="B11" s="98" t="s">
        <v>424</v>
      </c>
      <c r="C11" s="100" t="s">
        <v>425</v>
      </c>
      <c r="D11" s="101"/>
      <c r="E11" s="102" t="s">
        <v>413</v>
      </c>
      <c r="F11" s="102" t="s">
        <v>32</v>
      </c>
      <c r="G11" s="101" t="s">
        <v>32</v>
      </c>
      <c r="H11" s="101" t="s">
        <v>32</v>
      </c>
      <c r="I11" s="101" t="s">
        <v>32</v>
      </c>
      <c r="J11" s="102"/>
      <c r="K11" s="102"/>
      <c r="L11" s="102"/>
      <c r="M11" s="102"/>
      <c r="N11" s="101" t="s">
        <v>32</v>
      </c>
      <c r="O11" s="101" t="s">
        <v>32</v>
      </c>
      <c r="P11" s="101" t="s">
        <v>32</v>
      </c>
      <c r="Q11" s="101"/>
      <c r="R11" s="101" t="s">
        <v>32</v>
      </c>
      <c r="S11" s="102" t="s">
        <v>413</v>
      </c>
      <c r="T11" s="102" t="s">
        <v>32</v>
      </c>
      <c r="U11" s="101" t="s">
        <v>32</v>
      </c>
      <c r="V11" s="101" t="s">
        <v>32</v>
      </c>
      <c r="W11" s="101"/>
      <c r="X11" s="101" t="s">
        <v>32</v>
      </c>
      <c r="Y11" s="101" t="s">
        <v>32</v>
      </c>
      <c r="Z11" s="102" t="s">
        <v>413</v>
      </c>
      <c r="AA11" s="102"/>
      <c r="AB11" s="101" t="s">
        <v>413</v>
      </c>
      <c r="AC11" s="101" t="s">
        <v>32</v>
      </c>
      <c r="AD11" s="101" t="s">
        <v>426</v>
      </c>
      <c r="AE11" s="101"/>
      <c r="AF11" s="101" t="s">
        <v>32</v>
      </c>
      <c r="AG11" s="102" t="s">
        <v>413</v>
      </c>
      <c r="AH11" s="104"/>
    </row>
    <row r="12" spans="1:34" ht="15.75">
      <c r="A12" s="106"/>
      <c r="B12" s="357"/>
      <c r="C12" s="358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  <c r="AA12" s="359"/>
      <c r="AB12" s="359"/>
      <c r="AC12" s="359"/>
      <c r="AD12" s="359"/>
      <c r="AE12" s="359"/>
      <c r="AF12" s="359"/>
      <c r="AG12" s="359"/>
      <c r="AH12" s="360"/>
    </row>
  </sheetData>
  <mergeCells count="4">
    <mergeCell ref="A1:AH3"/>
    <mergeCell ref="C4:C5"/>
    <mergeCell ref="AH4:AH5"/>
    <mergeCell ref="W6:AG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ENF</vt:lpstr>
      <vt:lpstr>TPG</vt:lpstr>
      <vt:lpstr>TEC ENF</vt:lpstr>
      <vt:lpstr>DEMAIS FUNÇÕES</vt:lpstr>
      <vt:lpstr>RAIO X</vt:lpstr>
      <vt:lpstr>ACE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UPA Sabará  - Apoio Administrativo</dc:creator>
  <cp:lastModifiedBy>UPA Sabará  - Apoio Administrativo</cp:lastModifiedBy>
  <cp:lastPrinted>2023-08-24T11:11:48Z</cp:lastPrinted>
  <dcterms:created xsi:type="dcterms:W3CDTF">2023-01-11T11:25:01Z</dcterms:created>
  <dcterms:modified xsi:type="dcterms:W3CDTF">2023-08-28T11:53:28Z</dcterms:modified>
</cp:coreProperties>
</file>